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<sst xmlns="http://schemas.openxmlformats.org/spreadsheetml/2006/main" count="264" uniqueCount="115">
  <si>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</si>
  <si>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</si>
  <si>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</si>
  <si>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</si>
  <si>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</si>
  <si>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</si>
  <si>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</si>
  <si>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</si>
  <si>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</si>
  <si>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</si>
  <si>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</si>
  <si>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</si>
  <si>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</si>
  <si>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</si>
  <si>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</si>
  <si>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</si>
  <si>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</si>
  <si>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</si>
  <si>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</si>
  <si>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</si>
  <si>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</si>
  <si>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</si>
  <si>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</si>
  <si>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</si>
  <si>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</si>
  <si>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</si>
  <si>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</si>
  <si>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</si>
  <si>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豪华大床房&lt;双人入住&gt;&lt;双早&gt;</t>
  </si>
  <si>
    <t>CNY</t>
  </si>
  <si>
    <t>张澄尧</t>
  </si>
  <si>
    <t>CA363210820CNY</t>
  </si>
  <si>
    <t>未提现</t>
  </si>
  <si>
    <t>携程开票</t>
  </si>
  <si>
    <t>[北京]北京千禧大酒店(9881984)</t>
  </si>
  <si>
    <t>高级双床房&lt;双人入住&gt;&lt;内宾&gt;&lt;预付&gt;&lt;双早&gt;</t>
  </si>
  <si>
    <t>蔚静雯</t>
  </si>
  <si>
    <t>[广州]广州世间香境七溪地度假村(78305260)</t>
  </si>
  <si>
    <t>桃香洞房花园双床房&lt;双人入住&gt;&lt;双早&gt;</t>
  </si>
  <si>
    <t>温娴娴</t>
  </si>
  <si>
    <t>[大新]广西德天老木棉度假酒店(78490884)</t>
  </si>
  <si>
    <t>唯美高级大床房&lt;双人入住&gt;&lt;双早&gt;</t>
  </si>
  <si>
    <t>迈越,迈越软件</t>
  </si>
  <si>
    <t>[东莞]东莞汇华花园酒店(10109417)</t>
  </si>
  <si>
    <t>高级单人房&lt;双人入住&gt;&lt;内宾&gt;&lt;预付&gt;&lt;双早&gt;</t>
  </si>
  <si>
    <t>张旭</t>
  </si>
  <si>
    <t>蒋友宁</t>
  </si>
  <si>
    <t>[梅州]梅州英思廷酒店(78507419)</t>
  </si>
  <si>
    <t>廷悦大床房&lt;大床&gt;&lt;双人入住&gt;&lt;内宾&gt;&lt;双早&gt;</t>
  </si>
  <si>
    <t>罗家伦</t>
  </si>
  <si>
    <t>[null](78931073)</t>
  </si>
  <si>
    <t>取消</t>
  </si>
  <si>
    <t>，</t>
  </si>
  <si>
    <t>A210820091828481</t>
  </si>
  <si>
    <t>A210820091914481</t>
  </si>
  <si>
    <t>CNY / HKD 当前参考汇率: 1.198819555</t>
  </si>
  <si>
    <t>总计：7661.47 CNY/
9184.72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</si>
  <si>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</si>
  <si>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</si>
  <si>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</si>
  <si>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</si>
  <si>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</si>
  <si>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</si>
  <si>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</si>
  <si>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</si>
  <si>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</si>
  <si>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</si>
  <si>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</si>
  <si>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</si>
  <si>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</si>
  <si>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</si>
  <si>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</si>
  <si>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</si>
  <si>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</si>
  <si>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2021-08-04</t>
  </si>
  <si>
    <t>2217051</t>
  </si>
  <si>
    <t>梅州英思廷酒店</t>
  </si>
  <si>
    <t>2021-08-05</t>
  </si>
  <si>
    <t>退房日周结</t>
  </si>
  <si>
    <t>251.94</t>
  </si>
  <si>
    <t>RMB</t>
  </si>
  <si>
    <t>0</t>
  </si>
  <si>
    <t>0.00</t>
  </si>
  <si>
    <t>携程国内直连(DD)</t>
  </si>
  <si>
    <t>2021-08-04 19:05:14</t>
  </si>
  <si>
    <t>否</t>
  </si>
  <si>
    <t>汇智国际旅游发展有限公司</t>
  </si>
  <si>
    <t>直采</t>
  </si>
  <si>
    <t>2217011</t>
  </si>
  <si>
    <t>东莞汇华花园酒店</t>
  </si>
  <si>
    <t>291.36</t>
  </si>
  <si>
    <t>2021-08-04 17:53:51</t>
  </si>
  <si>
    <t>直连</t>
  </si>
  <si>
    <t>2216972</t>
  </si>
  <si>
    <t>2021-08-04 17:04:02</t>
  </si>
  <si>
    <t>2216727</t>
  </si>
  <si>
    <t>广西德天老木棉度假酒店</t>
  </si>
  <si>
    <t>杨紫涵</t>
  </si>
  <si>
    <t>1040.00</t>
  </si>
  <si>
    <t>2021-08-04 11:33:34</t>
  </si>
  <si>
    <t>2216626</t>
  </si>
  <si>
    <t>世间香境七溪地度假村</t>
  </si>
  <si>
    <t>988.00</t>
  </si>
  <si>
    <t>2021-08-04 08:31:02</t>
  </si>
  <si>
    <t>2021-07-30</t>
  </si>
  <si>
    <t>2213479</t>
  </si>
  <si>
    <t>北京千禧大酒店</t>
  </si>
  <si>
    <t>2021-08-02</t>
  </si>
  <si>
    <t>3089.70</t>
  </si>
  <si>
    <t>2021-07-30 15:19:14</t>
  </si>
  <si>
    <t>2021-07-25</t>
  </si>
  <si>
    <t>2208384</t>
  </si>
  <si>
    <t>广州白云宾馆</t>
  </si>
  <si>
    <t>1709.10</t>
  </si>
  <si>
    <t>2021-07-25 16:24:49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</si>
</sst>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15928715617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44410</v>
      </c>
      <c r="G2" s="5">
        <v>44413</v>
      </c>
      <c r="H2" s="4">
        <v>1</v>
      </c>
      <c r="I2" s="4">
        <v>3</v>
      </c>
      <c r="J2" s="4">
        <v>3</v>
      </c>
      <c r="K2" s="4" t="s">
        <v>29</v>
      </c>
      <c r="L2" s="4">
        <v>1709.1</v>
      </c>
      <c r="M2" s="4">
        <v>1709.1</v>
      </c>
      <c r="N2" s="4" t="s">
        <v>30</v>
      </c>
      <c r="O2" s="4" t="s">
        <v>31</v>
      </c>
      <c r="P2" s="4" t="s">
        <v>32</v>
      </c>
      <c r="Q2" s="4">
        <v>0</v>
      </c>
      <c r="R2" s="6">
        <v>44402</v>
      </c>
      <c r="S2" s="5">
        <v>44428</v>
      </c>
      <c r="T2" s="4" t="s">
        <v>33</v>
      </c>
      <c r="U2" s="4">
        <v>1709.1</v>
      </c>
      <c r="V2" s="4">
        <v>0</v>
      </c>
      <c r="W2" s="4">
        <v>0</v>
      </c>
      <c r="X2" s="4">
        <v>2208384</v>
      </c>
    </row>
    <row r="3" s="4" customFormat="1" spans="1:24">
      <c r="A3" s="4">
        <v>15976765119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44410</v>
      </c>
      <c r="G3" s="5">
        <v>44413</v>
      </c>
      <c r="H3" s="4">
        <v>1</v>
      </c>
      <c r="I3" s="4">
        <v>3</v>
      </c>
      <c r="J3" s="4">
        <v>3</v>
      </c>
      <c r="K3" s="4" t="s">
        <v>29</v>
      </c>
      <c r="L3" s="4">
        <v>3089.71</v>
      </c>
      <c r="M3" s="4">
        <v>3089.71</v>
      </c>
      <c r="N3" s="4" t="s">
        <v>36</v>
      </c>
      <c r="O3" s="4" t="s">
        <v>31</v>
      </c>
      <c r="P3" s="4" t="s">
        <v>32</v>
      </c>
      <c r="Q3" s="4">
        <v>0</v>
      </c>
      <c r="R3" s="6">
        <v>44407</v>
      </c>
      <c r="S3" s="5">
        <v>44428</v>
      </c>
      <c r="T3" s="4" t="s">
        <v>33</v>
      </c>
      <c r="U3" s="4">
        <v>3089.71</v>
      </c>
      <c r="V3" s="4">
        <v>0</v>
      </c>
      <c r="W3" s="4">
        <v>0</v>
      </c>
      <c r="X3" s="4">
        <v>2213479</v>
      </c>
    </row>
    <row r="4" s="4" customFormat="1" spans="1:24">
      <c r="A4" s="4">
        <v>16007985995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44412</v>
      </c>
      <c r="G4" s="5">
        <v>44413</v>
      </c>
      <c r="H4" s="4">
        <v>1</v>
      </c>
      <c r="I4" s="4">
        <v>1</v>
      </c>
      <c r="J4" s="4">
        <v>1</v>
      </c>
      <c r="K4" s="4" t="s">
        <v>29</v>
      </c>
      <c r="L4" s="4">
        <v>988</v>
      </c>
      <c r="M4" s="4">
        <v>988</v>
      </c>
      <c r="N4" s="4" t="s">
        <v>39</v>
      </c>
      <c r="O4" s="4" t="s">
        <v>31</v>
      </c>
      <c r="P4" s="4" t="s">
        <v>32</v>
      </c>
      <c r="Q4" s="4">
        <v>0</v>
      </c>
      <c r="R4" s="6">
        <v>44412</v>
      </c>
      <c r="S4" s="5">
        <v>44428</v>
      </c>
      <c r="T4" s="4" t="s">
        <v>33</v>
      </c>
      <c r="U4" s="4">
        <v>988</v>
      </c>
      <c r="V4" s="4">
        <v>0</v>
      </c>
      <c r="W4" s="4">
        <v>0</v>
      </c>
      <c r="X4" s="4">
        <v>2216626</v>
      </c>
    </row>
    <row r="5" s="4" customFormat="1" spans="1:24">
      <c r="A5" s="4">
        <v>16008436484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44412</v>
      </c>
      <c r="G5" s="5">
        <v>44413</v>
      </c>
      <c r="H5" s="4">
        <v>2</v>
      </c>
      <c r="I5" s="4">
        <v>1</v>
      </c>
      <c r="J5" s="4">
        <v>2</v>
      </c>
      <c r="K5" s="4" t="s">
        <v>29</v>
      </c>
      <c r="L5" s="4">
        <v>1040</v>
      </c>
      <c r="M5" s="4">
        <v>1040</v>
      </c>
      <c r="N5" s="4" t="s">
        <v>42</v>
      </c>
      <c r="O5" s="4" t="s">
        <v>31</v>
      </c>
      <c r="P5" s="4" t="s">
        <v>32</v>
      </c>
      <c r="Q5" s="4">
        <v>0</v>
      </c>
      <c r="R5" s="6">
        <v>44412</v>
      </c>
      <c r="S5" s="5">
        <v>44428</v>
      </c>
      <c r="T5" s="4" t="s">
        <v>33</v>
      </c>
      <c r="U5" s="4">
        <v>1040</v>
      </c>
      <c r="V5" s="4">
        <v>0</v>
      </c>
      <c r="W5" s="4">
        <v>0</v>
      </c>
      <c r="X5" s="4">
        <v>2216727</v>
      </c>
    </row>
    <row r="6" s="4" customFormat="1" spans="1:24">
      <c r="A6" s="4">
        <v>16014415099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44412</v>
      </c>
      <c r="G6" s="5">
        <v>44413</v>
      </c>
      <c r="H6" s="4">
        <v>1</v>
      </c>
      <c r="I6" s="4">
        <v>1</v>
      </c>
      <c r="J6" s="4">
        <v>1</v>
      </c>
      <c r="K6" s="4" t="s">
        <v>29</v>
      </c>
      <c r="L6" s="4">
        <v>291.36</v>
      </c>
      <c r="M6" s="4">
        <v>291.36</v>
      </c>
      <c r="N6" s="4" t="s">
        <v>45</v>
      </c>
      <c r="O6" s="4" t="s">
        <v>31</v>
      </c>
      <c r="P6" s="4" t="s">
        <v>32</v>
      </c>
      <c r="Q6" s="4">
        <v>0</v>
      </c>
      <c r="R6" s="6">
        <v>44412</v>
      </c>
      <c r="S6" s="5">
        <v>44428</v>
      </c>
      <c r="T6" s="4" t="s">
        <v>33</v>
      </c>
      <c r="U6" s="4">
        <v>291.36</v>
      </c>
      <c r="V6" s="4">
        <v>0</v>
      </c>
      <c r="W6" s="4">
        <v>0</v>
      </c>
      <c r="X6" s="4">
        <v>2216972</v>
      </c>
    </row>
    <row r="7" s="4" customFormat="1" spans="1:24">
      <c r="A7" s="4">
        <v>16014602865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44412</v>
      </c>
      <c r="G7" s="5">
        <v>44413</v>
      </c>
      <c r="H7" s="4">
        <v>1</v>
      </c>
      <c r="I7" s="4">
        <v>1</v>
      </c>
      <c r="J7" s="4">
        <v>1</v>
      </c>
      <c r="K7" s="4" t="s">
        <v>29</v>
      </c>
      <c r="L7" s="4">
        <v>291.36</v>
      </c>
      <c r="M7" s="4">
        <v>291.36</v>
      </c>
      <c r="N7" s="4" t="s">
        <v>46</v>
      </c>
      <c r="O7" s="4" t="s">
        <v>31</v>
      </c>
      <c r="P7" s="4" t="s">
        <v>32</v>
      </c>
      <c r="Q7" s="4">
        <v>0</v>
      </c>
      <c r="R7" s="6">
        <v>44412</v>
      </c>
      <c r="S7" s="5">
        <v>44428</v>
      </c>
      <c r="T7" s="4" t="s">
        <v>33</v>
      </c>
      <c r="U7" s="4">
        <v>291.36</v>
      </c>
      <c r="V7" s="4">
        <v>0</v>
      </c>
      <c r="W7" s="4">
        <v>0</v>
      </c>
      <c r="X7" s="4">
        <v>2217011</v>
      </c>
    </row>
    <row r="8" s="4" customFormat="1" spans="1:24">
      <c r="A8" s="4">
        <v>16014848274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44412</v>
      </c>
      <c r="G8" s="5">
        <v>44413</v>
      </c>
      <c r="H8" s="4">
        <v>1</v>
      </c>
      <c r="I8" s="4">
        <v>1</v>
      </c>
      <c r="J8" s="4">
        <v>1</v>
      </c>
      <c r="K8" s="4" t="s">
        <v>29</v>
      </c>
      <c r="L8" s="4">
        <v>251.94</v>
      </c>
      <c r="M8" s="4">
        <v>251.94</v>
      </c>
      <c r="N8" s="4" t="s">
        <v>49</v>
      </c>
      <c r="O8" s="4" t="s">
        <v>31</v>
      </c>
      <c r="P8" s="4" t="s">
        <v>32</v>
      </c>
      <c r="Q8" s="4">
        <v>0</v>
      </c>
      <c r="R8" s="6">
        <v>44412</v>
      </c>
      <c r="S8" s="5">
        <v>44428</v>
      </c>
      <c r="T8" s="4" t="s">
        <v>33</v>
      </c>
      <c r="U8" s="4">
        <v>251.94</v>
      </c>
      <c r="V8" s="4">
        <v>0</v>
      </c>
      <c r="W8" s="4">
        <v>0</v>
      </c>
      <c r="X8" s="4">
        <v>2217051</v>
      </c>
    </row>
    <row r="9" s="4" customFormat="1" spans="1:23">
      <c r="A9" s="4">
        <v>16015716259</v>
      </c>
      <c r="B9" s="4" t="s">
        <v>25</v>
      </c>
      <c r="C9" s="4" t="s">
        <v>26</v>
      </c>
      <c r="D9" s="4" t="s">
        <v>50</v>
      </c>
      <c r="E9" s="4"/>
      <c r="F9" s="5">
        <v>44412</v>
      </c>
      <c r="G9" s="5">
        <v>44413</v>
      </c>
      <c r="H9" s="4">
        <v>0</v>
      </c>
      <c r="I9" s="4">
        <v>1</v>
      </c>
      <c r="J9" s="4">
        <v>0</v>
      </c>
      <c r="K9" s="4" t="s">
        <v>29</v>
      </c>
      <c r="L9" s="4">
        <v>650</v>
      </c>
      <c r="M9" s="4">
        <v>650</v>
      </c>
      <c r="N9" s="4"/>
      <c r="O9" s="4" t="s">
        <v>31</v>
      </c>
      <c r="P9" s="4" t="s">
        <v>32</v>
      </c>
      <c r="Q9" s="4">
        <v>0</v>
      </c>
      <c r="R9" s="6">
        <v>44412</v>
      </c>
      <c r="S9" s="5">
        <v>44428</v>
      </c>
      <c r="T9" s="4" t="s">
        <v>33</v>
      </c>
      <c r="U9" s="4">
        <v>650</v>
      </c>
      <c r="V9" s="4">
        <v>0</v>
      </c>
      <c r="W9" s="4">
        <v>0</v>
      </c>
    </row>
    <row r="10" s="4" customFormat="1" spans="1:23">
      <c r="A10" s="4">
        <v>16015716259</v>
      </c>
      <c r="B10" s="4" t="s">
        <v>25</v>
      </c>
      <c r="C10" s="4" t="s">
        <v>51</v>
      </c>
      <c r="D10" s="4" t="s">
        <v>50</v>
      </c>
      <c r="E10" s="4"/>
      <c r="F10" s="5">
        <v>44412</v>
      </c>
      <c r="G10" s="5">
        <v>44413</v>
      </c>
      <c r="H10" s="4">
        <v>0</v>
      </c>
      <c r="I10" s="4">
        <v>1</v>
      </c>
      <c r="J10" s="4">
        <v>0</v>
      </c>
      <c r="K10" s="4" t="s">
        <v>29</v>
      </c>
      <c r="L10" s="4">
        <v>-650</v>
      </c>
      <c r="M10" s="4">
        <v>-650</v>
      </c>
      <c r="N10" s="4"/>
      <c r="O10" s="4" t="s">
        <v>31</v>
      </c>
      <c r="P10" s="4" t="s">
        <v>32</v>
      </c>
      <c r="Q10" s="4">
        <v>0</v>
      </c>
      <c r="R10" s="6">
        <v>44412</v>
      </c>
      <c r="S10" s="5">
        <v>44428</v>
      </c>
      <c r="T10" s="4" t="s">
        <v>33</v>
      </c>
      <c r="U10" s="4">
        <v>-650</v>
      </c>
      <c r="V10" s="4">
        <v>0</v>
      </c>
      <c r="W1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E19" sqref="E19"/>
    </sheetView>
  </sheetViews>
  <sheetFormatPr defaultColWidth="9" defaultRowHeight="13.5"/>
  <cols>
    <col min="1" max="1" width="12.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4">
        <v>15928715617</v>
      </c>
      <c r="B2" s="5">
        <v>44410</v>
      </c>
      <c r="C2" s="5">
        <v>44413</v>
      </c>
      <c r="D2" s="4">
        <v>1709.1</v>
      </c>
      <c r="E2" s="4" t="str">
        <f>VLOOKUP(A2,HOP!A:L,12,0)</f>
        <v>1709.10</v>
      </c>
      <c r="F2" s="4" t="str">
        <f>VLOOKUP(A2,HOP!A:C,3,0)</f>
        <v>2208384</v>
      </c>
      <c r="G2" s="4">
        <f>D2-E2</f>
        <v>0</v>
      </c>
      <c r="H2" s="4" t="str">
        <f>$H$1&amp;F2</f>
        <v>，2208384</v>
      </c>
      <c r="I2" s="4" t="str">
        <f>VLOOKUP(A2,HOP!A:T,20,0)</f>
        <v>直采</v>
      </c>
    </row>
    <row r="3" s="4" customFormat="1" spans="1:9">
      <c r="A3" s="4">
        <v>15976765119</v>
      </c>
      <c r="B3" s="5">
        <v>44410</v>
      </c>
      <c r="C3" s="5">
        <v>44413</v>
      </c>
      <c r="D3" s="4">
        <v>3089.71</v>
      </c>
      <c r="E3" s="4" t="str">
        <f>VLOOKUP(A3,HOP!A:L,12,0)</f>
        <v>3089.70</v>
      </c>
      <c r="F3" s="4" t="str">
        <f>VLOOKUP(A3,HOP!A:C,3,0)</f>
        <v>2213479</v>
      </c>
      <c r="G3" s="4">
        <f t="shared" ref="G3:G10" si="0">D3-E3</f>
        <v>0.0100000000002183</v>
      </c>
      <c r="H3" s="4" t="str">
        <f t="shared" ref="H3:H10" si="1">$H$1&amp;F3</f>
        <v>，2213479</v>
      </c>
      <c r="I3" s="4" t="str">
        <f>VLOOKUP(A3,HOP!A:T,20,0)</f>
        <v>直连</v>
      </c>
    </row>
    <row r="4" s="4" customFormat="1" spans="1:9">
      <c r="A4" s="4">
        <v>16007985995</v>
      </c>
      <c r="B4" s="5">
        <v>44412</v>
      </c>
      <c r="C4" s="5">
        <v>44413</v>
      </c>
      <c r="D4" s="4">
        <v>988</v>
      </c>
      <c r="E4" s="4" t="str">
        <f>VLOOKUP(A4,HOP!A:L,12,0)</f>
        <v>988.00</v>
      </c>
      <c r="F4" s="4" t="str">
        <f>VLOOKUP(A4,HOP!A:C,3,0)</f>
        <v>2216626</v>
      </c>
      <c r="G4" s="4">
        <f t="shared" si="0"/>
        <v>0</v>
      </c>
      <c r="H4" s="4" t="str">
        <f t="shared" si="1"/>
        <v>，2216626</v>
      </c>
      <c r="I4" s="4" t="str">
        <f>VLOOKUP(A4,HOP!A:T,20,0)</f>
        <v>直采</v>
      </c>
    </row>
    <row r="5" s="4" customFormat="1" spans="1:9">
      <c r="A5" s="4">
        <v>16008436484</v>
      </c>
      <c r="B5" s="5">
        <v>44412</v>
      </c>
      <c r="C5" s="5">
        <v>44413</v>
      </c>
      <c r="D5" s="4">
        <v>1040</v>
      </c>
      <c r="E5" s="4" t="str">
        <f>VLOOKUP(A5,HOP!A:L,12,0)</f>
        <v>1040.00</v>
      </c>
      <c r="F5" s="4" t="str">
        <f>VLOOKUP(A5,HOP!A:C,3,0)</f>
        <v>2216727</v>
      </c>
      <c r="G5" s="4">
        <f t="shared" si="0"/>
        <v>0</v>
      </c>
      <c r="H5" s="4" t="str">
        <f t="shared" si="1"/>
        <v>，2216727</v>
      </c>
      <c r="I5" s="4" t="str">
        <f>VLOOKUP(A5,HOP!A:T,20,0)</f>
        <v>直采</v>
      </c>
    </row>
    <row r="6" s="4" customFormat="1" spans="1:9">
      <c r="A6" s="4">
        <v>16014415099</v>
      </c>
      <c r="B6" s="5">
        <v>44412</v>
      </c>
      <c r="C6" s="5">
        <v>44413</v>
      </c>
      <c r="D6" s="4">
        <v>291.36</v>
      </c>
      <c r="E6" s="4" t="str">
        <f>VLOOKUP(A6,HOP!A:L,12,0)</f>
        <v>291.36</v>
      </c>
      <c r="F6" s="4" t="str">
        <f>VLOOKUP(A6,HOP!A:C,3,0)</f>
        <v>2216972</v>
      </c>
      <c r="G6" s="4">
        <f t="shared" si="0"/>
        <v>0</v>
      </c>
      <c r="H6" s="4" t="str">
        <f t="shared" si="1"/>
        <v>，2216972</v>
      </c>
      <c r="I6" s="4" t="str">
        <f>VLOOKUP(A6,HOP!A:T,20,0)</f>
        <v>直连</v>
      </c>
    </row>
    <row r="7" s="4" customFormat="1" spans="1:9">
      <c r="A7" s="4">
        <v>16014602865</v>
      </c>
      <c r="B7" s="5">
        <v>44412</v>
      </c>
      <c r="C7" s="5">
        <v>44413</v>
      </c>
      <c r="D7" s="4">
        <v>291.36</v>
      </c>
      <c r="E7" s="4" t="str">
        <f>VLOOKUP(A7,HOP!A:L,12,0)</f>
        <v>291.36</v>
      </c>
      <c r="F7" s="4" t="str">
        <f>VLOOKUP(A7,HOP!A:C,3,0)</f>
        <v>2217011</v>
      </c>
      <c r="G7" s="4">
        <f t="shared" si="0"/>
        <v>0</v>
      </c>
      <c r="H7" s="4" t="str">
        <f t="shared" si="1"/>
        <v>，2217011</v>
      </c>
      <c r="I7" s="4" t="str">
        <f>VLOOKUP(A7,HOP!A:T,20,0)</f>
        <v>直连</v>
      </c>
    </row>
    <row r="8" s="4" customFormat="1" spans="1:9">
      <c r="A8" s="4">
        <v>16014848274</v>
      </c>
      <c r="B8" s="5">
        <v>44412</v>
      </c>
      <c r="C8" s="5">
        <v>44413</v>
      </c>
      <c r="D8" s="4">
        <v>251.94</v>
      </c>
      <c r="E8" s="4" t="str">
        <f>VLOOKUP(A8,HOP!A:L,12,0)</f>
        <v>251.94</v>
      </c>
      <c r="F8" s="4" t="str">
        <f>VLOOKUP(A8,HOP!A:C,3,0)</f>
        <v>2217051</v>
      </c>
      <c r="G8" s="4">
        <f t="shared" si="0"/>
        <v>0</v>
      </c>
      <c r="H8" s="4" t="str">
        <f t="shared" si="1"/>
        <v>，2217051</v>
      </c>
      <c r="I8" s="4" t="str">
        <f>VLOOKUP(A8,HOP!A:T,20,0)</f>
        <v>直采</v>
      </c>
    </row>
    <row r="9" s="4" customFormat="1" hidden="1" spans="1:9">
      <c r="A9" s="4">
        <v>16015716259</v>
      </c>
      <c r="B9" s="5">
        <v>44412</v>
      </c>
      <c r="C9" s="5">
        <v>44413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1" spans="4:4">
      <c r="D11" s="4">
        <f>SUM(D2:D10)</f>
        <v>7661.47</v>
      </c>
    </row>
    <row r="14" spans="1:1">
      <c r="A14" s="4" t="s">
        <v>53</v>
      </c>
    </row>
    <row r="15" spans="1:1">
      <c r="A15" s="4" t="s">
        <v>54</v>
      </c>
    </row>
    <row r="16" spans="1:1">
      <c r="A16" s="4" t="s">
        <v>55</v>
      </c>
    </row>
    <row r="17" spans="1:1">
      <c r="A17" s="4" t="s">
        <v>56</v>
      </c>
    </row>
  </sheetData>
  <autoFilter ref="A1:XFD17">
    <filterColumn colId="3">
      <filters blank="1">
        <filter val="1040"/>
        <filter val="1709.1"/>
        <filter val="3089.71"/>
        <filter val="251.94"/>
        <filter val="291.36"/>
        <filter val="7661.47"/>
        <filter val="9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23" sqref="E23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</row>
    <row r="2" s="1" customFormat="1" spans="1:20">
      <c r="A2" s="3">
        <v>16014848274</v>
      </c>
      <c r="B2" s="1" t="s">
        <v>74</v>
      </c>
      <c r="C2" s="1" t="s">
        <v>75</v>
      </c>
      <c r="D2" s="1" t="s">
        <v>76</v>
      </c>
      <c r="E2" s="1" t="s">
        <v>49</v>
      </c>
      <c r="F2" s="1" t="s">
        <v>74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</row>
    <row r="3" s="1" customFormat="1" spans="1:20">
      <c r="A3" s="3">
        <v>16014602865</v>
      </c>
      <c r="B3" s="1" t="s">
        <v>74</v>
      </c>
      <c r="C3" s="1" t="s">
        <v>88</v>
      </c>
      <c r="D3" s="1" t="s">
        <v>89</v>
      </c>
      <c r="E3" s="1" t="s">
        <v>46</v>
      </c>
      <c r="F3" s="1" t="s">
        <v>74</v>
      </c>
      <c r="G3" s="1" t="s">
        <v>77</v>
      </c>
      <c r="H3" s="1" t="s">
        <v>78</v>
      </c>
      <c r="I3" s="1" t="s">
        <v>90</v>
      </c>
      <c r="J3" s="1" t="s">
        <v>80</v>
      </c>
      <c r="K3" s="1" t="s">
        <v>90</v>
      </c>
      <c r="L3" s="1" t="s">
        <v>90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91</v>
      </c>
      <c r="R3" s="1" t="s">
        <v>85</v>
      </c>
      <c r="S3" s="1" t="s">
        <v>86</v>
      </c>
      <c r="T3" s="1" t="s">
        <v>92</v>
      </c>
    </row>
    <row r="4" s="1" customFormat="1" spans="1:20">
      <c r="A4" s="3">
        <v>16014415099</v>
      </c>
      <c r="B4" s="1" t="s">
        <v>74</v>
      </c>
      <c r="C4" s="1" t="s">
        <v>93</v>
      </c>
      <c r="D4" s="1" t="s">
        <v>89</v>
      </c>
      <c r="E4" s="1" t="s">
        <v>45</v>
      </c>
      <c r="F4" s="1" t="s">
        <v>74</v>
      </c>
      <c r="G4" s="1" t="s">
        <v>77</v>
      </c>
      <c r="H4" s="1" t="s">
        <v>78</v>
      </c>
      <c r="I4" s="1" t="s">
        <v>90</v>
      </c>
      <c r="J4" s="1" t="s">
        <v>80</v>
      </c>
      <c r="K4" s="1" t="s">
        <v>90</v>
      </c>
      <c r="L4" s="1" t="s">
        <v>90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94</v>
      </c>
      <c r="R4" s="1" t="s">
        <v>85</v>
      </c>
      <c r="S4" s="1" t="s">
        <v>86</v>
      </c>
      <c r="T4" s="1" t="s">
        <v>92</v>
      </c>
    </row>
    <row r="5" s="1" customFormat="1" spans="1:20">
      <c r="A5" s="3">
        <v>16008436484</v>
      </c>
      <c r="B5" s="1" t="s">
        <v>74</v>
      </c>
      <c r="C5" s="1" t="s">
        <v>95</v>
      </c>
      <c r="D5" s="1" t="s">
        <v>96</v>
      </c>
      <c r="E5" s="1" t="s">
        <v>97</v>
      </c>
      <c r="F5" s="1" t="s">
        <v>74</v>
      </c>
      <c r="G5" s="1" t="s">
        <v>77</v>
      </c>
      <c r="H5" s="1" t="s">
        <v>78</v>
      </c>
      <c r="I5" s="1" t="s">
        <v>98</v>
      </c>
      <c r="J5" s="1" t="s">
        <v>80</v>
      </c>
      <c r="K5" s="1" t="s">
        <v>98</v>
      </c>
      <c r="L5" s="1" t="s">
        <v>98</v>
      </c>
      <c r="M5" s="1" t="s">
        <v>81</v>
      </c>
      <c r="N5" s="1" t="s">
        <v>81</v>
      </c>
      <c r="O5" s="1" t="s">
        <v>82</v>
      </c>
      <c r="P5" s="1" t="s">
        <v>83</v>
      </c>
      <c r="Q5" s="1" t="s">
        <v>99</v>
      </c>
      <c r="R5" s="1" t="s">
        <v>85</v>
      </c>
      <c r="S5" s="1" t="s">
        <v>86</v>
      </c>
      <c r="T5" s="1" t="s">
        <v>87</v>
      </c>
    </row>
    <row r="6" s="1" customFormat="1" spans="1:20">
      <c r="A6" s="3">
        <v>16007985995</v>
      </c>
      <c r="B6" s="1" t="s">
        <v>74</v>
      </c>
      <c r="C6" s="1" t="s">
        <v>100</v>
      </c>
      <c r="D6" s="1" t="s">
        <v>101</v>
      </c>
      <c r="E6" s="1" t="s">
        <v>39</v>
      </c>
      <c r="F6" s="1" t="s">
        <v>74</v>
      </c>
      <c r="G6" s="1" t="s">
        <v>77</v>
      </c>
      <c r="H6" s="1" t="s">
        <v>78</v>
      </c>
      <c r="I6" s="1" t="s">
        <v>102</v>
      </c>
      <c r="J6" s="1" t="s">
        <v>80</v>
      </c>
      <c r="K6" s="1" t="s">
        <v>102</v>
      </c>
      <c r="L6" s="1" t="s">
        <v>102</v>
      </c>
      <c r="M6" s="1" t="s">
        <v>81</v>
      </c>
      <c r="N6" s="1" t="s">
        <v>81</v>
      </c>
      <c r="O6" s="1" t="s">
        <v>82</v>
      </c>
      <c r="P6" s="1" t="s">
        <v>83</v>
      </c>
      <c r="Q6" s="1" t="s">
        <v>103</v>
      </c>
      <c r="R6" s="1" t="s">
        <v>85</v>
      </c>
      <c r="S6" s="1" t="s">
        <v>86</v>
      </c>
      <c r="T6" s="1" t="s">
        <v>87</v>
      </c>
    </row>
    <row r="7" s="1" customFormat="1" spans="1:20">
      <c r="A7" s="3">
        <v>15976765119</v>
      </c>
      <c r="B7" s="1" t="s">
        <v>104</v>
      </c>
      <c r="C7" s="1" t="s">
        <v>105</v>
      </c>
      <c r="D7" s="1" t="s">
        <v>106</v>
      </c>
      <c r="E7" s="1" t="s">
        <v>36</v>
      </c>
      <c r="F7" s="1" t="s">
        <v>107</v>
      </c>
      <c r="G7" s="1" t="s">
        <v>77</v>
      </c>
      <c r="H7" s="1" t="s">
        <v>78</v>
      </c>
      <c r="I7" s="1" t="s">
        <v>108</v>
      </c>
      <c r="J7" s="1" t="s">
        <v>80</v>
      </c>
      <c r="K7" s="1" t="s">
        <v>108</v>
      </c>
      <c r="L7" s="1" t="s">
        <v>108</v>
      </c>
      <c r="M7" s="1" t="s">
        <v>81</v>
      </c>
      <c r="N7" s="1" t="s">
        <v>81</v>
      </c>
      <c r="O7" s="1" t="s">
        <v>82</v>
      </c>
      <c r="P7" s="1" t="s">
        <v>83</v>
      </c>
      <c r="Q7" s="1" t="s">
        <v>109</v>
      </c>
      <c r="R7" s="1" t="s">
        <v>85</v>
      </c>
      <c r="S7" s="1" t="s">
        <v>86</v>
      </c>
      <c r="T7" s="1" t="s">
        <v>92</v>
      </c>
    </row>
    <row r="8" s="1" customFormat="1" spans="1:20">
      <c r="A8" s="3">
        <v>15928715617</v>
      </c>
      <c r="B8" s="1" t="s">
        <v>110</v>
      </c>
      <c r="C8" s="1" t="s">
        <v>111</v>
      </c>
      <c r="D8" s="1" t="s">
        <v>112</v>
      </c>
      <c r="E8" s="1" t="s">
        <v>30</v>
      </c>
      <c r="F8" s="1" t="s">
        <v>107</v>
      </c>
      <c r="G8" s="1" t="s">
        <v>77</v>
      </c>
      <c r="H8" s="1" t="s">
        <v>78</v>
      </c>
      <c r="I8" s="1" t="s">
        <v>113</v>
      </c>
      <c r="J8" s="1" t="s">
        <v>80</v>
      </c>
      <c r="K8" s="1" t="s">
        <v>113</v>
      </c>
      <c r="L8" s="1" t="s">
        <v>113</v>
      </c>
      <c r="M8" s="1" t="s">
        <v>81</v>
      </c>
      <c r="N8" s="1" t="s">
        <v>81</v>
      </c>
      <c r="O8" s="1" t="s">
        <v>82</v>
      </c>
      <c r="P8" s="1" t="s">
        <v>83</v>
      </c>
      <c r="Q8" s="1" t="s">
        <v>114</v>
      </c>
      <c r="R8" s="1" t="s">
        <v>85</v>
      </c>
      <c r="S8" s="1" t="s">
        <v>86</v>
      </c>
      <c r="T8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2021-08-20T01:11:33Z</dcterms:created>
  <dcterms:modified xsi:type="dcterms:W3CDTF">2021-08-20T01:19:12Z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2DC43D17D7794AC291AD5C397C3B206D</vt:lpwstr>
  </property>
  <property fmtid="{D5CDD505-2E9C-101B-9397-08002B2CF9AE}" pid="3" name="KSOProductBuildVer">
    <vt:lpwstr>2052-11.1.0.10503</vt:lpwstr>
  </property>
</Properties>
</file>