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<sst xmlns="http://schemas.openxmlformats.org/spreadsheetml/2006/main" count="735" uniqueCount="224">
  <si>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</si>
  <si>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</si>
  <si>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</si>
  <si>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</si>
  <si>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</si>
  <si>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</si>
  <si>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</si>
  <si>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</si>
  <si>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</si>
  <si>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</si>
  <si>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</si>
  <si>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</si>
  <si>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</si>
  <si>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</si>
  <si>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</si>
  <si>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</si>
  <si>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</si>
  <si>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</si>
  <si>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</si>
  <si>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</si>
  <si>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</si>
  <si>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</si>
  <si>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</si>
  <si>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</si>
  <si>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</si>
  <si>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</si>
  <si>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</si>
  <si>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[都江堰]尚客优连锁酒店（都江堰景区南桥步行街店）(77244105)</t>
  </si>
  <si>
    <t>商务标间&lt;双人入住&gt;&lt;内宾&gt;&lt;预付&gt;&lt;双早&gt;</t>
  </si>
  <si>
    <t>CNY</t>
  </si>
  <si>
    <t>门思怡</t>
  </si>
  <si>
    <t>CA11323210820CNY</t>
  </si>
  <si>
    <t>未提现</t>
  </si>
  <si>
    <t>携程开票</t>
  </si>
  <si>
    <t>[上海]维也纳国际酒店(上海虹桥国展中心天山西路店)(71452424)</t>
  </si>
  <si>
    <t>标准大床房&lt;双人入住&gt;&lt;内宾&gt;&lt;预付&gt;&lt;无早&gt;</t>
  </si>
  <si>
    <t>耿子恒</t>
  </si>
  <si>
    <t>[保定]悦为智酒店(保定高新区保百购物广场店)(71638183)</t>
  </si>
  <si>
    <t>智享雅奢双床房&lt;双人入住&gt;&lt;内宾&gt;&lt;预付&gt;&lt;双早&gt;</t>
  </si>
  <si>
    <t>马威</t>
  </si>
  <si>
    <t>[玉林]维也纳酒店(玉林金城振林店)(78981388)</t>
  </si>
  <si>
    <t>莫乔</t>
  </si>
  <si>
    <t>[南昌]城市便捷酒店(南昌滕王阁地铁站店)(71586507)</t>
  </si>
  <si>
    <t>标准双床房&lt;双人入住&gt;&lt;内宾&gt;&lt;预付&gt;&lt;无早&gt;</t>
  </si>
  <si>
    <t>卓玛才仁</t>
  </si>
  <si>
    <t>[济南]城市便捷酒店(济南火车站店)(71582100)</t>
  </si>
  <si>
    <t>商务双床房&lt;双人入住&gt;&lt;内宾&gt;&lt;预付&gt;&lt;无早&gt;</t>
  </si>
  <si>
    <t>宁欣</t>
  </si>
  <si>
    <t>[罗田]青皮树酒店(罗田城市广场店)(78099824)</t>
  </si>
  <si>
    <t>1.5米大床房&lt;双人入住&gt;&lt;内宾&gt;&lt;预付&gt;&lt;无早&gt;</t>
  </si>
  <si>
    <t>陈剑炜</t>
  </si>
  <si>
    <t>周武根</t>
  </si>
  <si>
    <t>[洪湖]骏怡连锁酒店(湖北荆州洪湖宝安商业广场店)(79024613)</t>
  </si>
  <si>
    <t>商务大床房&lt;双人入住&gt;&lt;内宾&gt;&lt;预付&gt;&lt;无早&gt;</t>
  </si>
  <si>
    <t>李自强</t>
  </si>
  <si>
    <t>[庐江]IU酒店(庐江安德利广场店)(71489025)</t>
  </si>
  <si>
    <t>小U精致大床房&lt;双人入住&gt;&lt;内宾&gt;&lt;预付&gt;&lt;无早&gt;</t>
  </si>
  <si>
    <t>魏俊</t>
  </si>
  <si>
    <t>[博兴]骏怡连锁酒店(博兴县汽车站店)(78099369)</t>
  </si>
  <si>
    <t>精选大床房&lt;双人入住&gt;&lt;内宾&gt;&lt;预付&gt;&lt;无早&gt;</t>
  </si>
  <si>
    <t>孙禹</t>
  </si>
  <si>
    <t>刘晓明</t>
  </si>
  <si>
    <t>[漳州]漳州万达嘉华酒店(71451749)</t>
  </si>
  <si>
    <t>豪华双床房&lt;内宾&gt;&lt;双人入住&gt;&lt;预付&gt;&lt;无早&gt;</t>
  </si>
  <si>
    <t>洪礼南</t>
  </si>
  <si>
    <t>[岳西]尚客优酒店(岳西天鹅广场店)(71988516)</t>
  </si>
  <si>
    <t>豪华大床房&lt;内宾&gt;&lt;双人入住&gt;&lt;预付&gt;&lt;无早&gt;</t>
  </si>
  <si>
    <t>刘鸾</t>
  </si>
  <si>
    <t>[南宁]格林豪泰酒店(南宁秀峰路地铁站店)(72916920)</t>
  </si>
  <si>
    <t>叶斌</t>
  </si>
  <si>
    <t>[玉环]玉环福朋喜来登酒店(54629006)</t>
  </si>
  <si>
    <t>福朋大床房&lt;双人入住&gt;&lt;内宾&gt;&lt;预付&gt;&lt;无早&gt;</t>
  </si>
  <si>
    <t>郭乐安</t>
  </si>
  <si>
    <t>[东明]城市便捷酒店(东明汽车站店)(78091564)</t>
  </si>
  <si>
    <t>高级大床房&lt;双人入住&gt;&lt;内宾&gt;&lt;预付&gt;&lt;无早&gt;</t>
  </si>
  <si>
    <t>高金玉</t>
  </si>
  <si>
    <t>[银川]尚客优酒店(银川西夏区怀远夜市宁阳广场店)(77244146)</t>
  </si>
  <si>
    <t>观景大床房&lt;双人入住&gt;&lt;内宾&gt;&lt;预付&gt;&lt;无早&gt;</t>
  </si>
  <si>
    <t>孙庆红</t>
  </si>
  <si>
    <t>[北京]北京朗丽兹太和府酒店(69028278)</t>
  </si>
  <si>
    <t>环湖榻榻米双床房&lt;内宾&gt;&lt;双人入住&gt;&lt;预付&gt;&lt;无早&gt;</t>
  </si>
  <si>
    <t>李知纯</t>
  </si>
  <si>
    <t>[嘉兴]格林豪泰酒店(嘉兴洪合镇店)(72916766)</t>
  </si>
  <si>
    <t>零压豪华大床房&lt;双人入住&gt;&lt;内宾&gt;&lt;预付&gt;&lt;无早&gt;</t>
  </si>
  <si>
    <t>金卫飞</t>
  </si>
  <si>
    <t>[宁波]宁波鄞州万达广场天唯艺术丽呈酒店(78981506)</t>
  </si>
  <si>
    <t>天唯舒适大床房&lt;双人入住&gt;&lt;内宾&gt;&lt;预付&gt;&lt;双早&gt;</t>
  </si>
  <si>
    <t>徐孝敏</t>
  </si>
  <si>
    <t>豪华大床房&lt;双人入住&gt;&lt;内宾&gt;&lt;预付&gt;&lt;无早&gt;</t>
  </si>
  <si>
    <t>王志艺</t>
  </si>
  <si>
    <t>取消</t>
  </si>
  <si>
    <t>[兰州]格林豪泰智选酒店(兰州市西客站兰州中心智选酒店)(72916730)</t>
  </si>
  <si>
    <t>高级大床房&lt;内宾&gt;&lt;双人入住&gt;&lt;预付&gt;&lt;无早&gt;</t>
  </si>
  <si>
    <t>高旭龙</t>
  </si>
  <si>
    <t>[揭阳]揭阳东湖大酒店(72987805)</t>
  </si>
  <si>
    <t>高级双床房&lt;双人入住&gt;&lt;内宾&gt;&lt;预付&gt;&lt;双早&gt;</t>
  </si>
  <si>
    <t>钟守澄</t>
  </si>
  <si>
    <t>补单</t>
  </si>
  <si>
    <t>[上海]上海建滔诺富特酒店(22815645)</t>
  </si>
  <si>
    <t>高级双床房&lt;双人入住&gt;&lt;内宾&gt;&lt;预付&gt;&lt;无早&gt;</t>
  </si>
  <si>
    <t>黄丽英</t>
  </si>
  <si>
    <t>徐根英</t>
  </si>
  <si>
    <t>，</t>
  </si>
  <si>
    <t>本期收回7.96</t>
  </si>
  <si>
    <t>A210820093432481</t>
  </si>
  <si>
    <t>CNY / HKD 当前参考汇率: 1.198819555</t>
  </si>
  <si>
    <t>总计：5202.66 CNY/
6237.05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</si>
  <si>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</si>
  <si>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</si>
  <si>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</si>
  <si>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</si>
  <si>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</si>
  <si>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</si>
  <si>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</si>
  <si>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</si>
  <si>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</si>
  <si>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</si>
  <si>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</si>
  <si>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</si>
  <si>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</si>
  <si>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</si>
  <si>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</si>
  <si>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</si>
  <si>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</si>
  <si>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2021-08-16</t>
  </si>
  <si>
    <t>2225387</t>
  </si>
  <si>
    <t>揭阳东湖大酒店</t>
  </si>
  <si>
    <t>2021-08-17</t>
  </si>
  <si>
    <t>退房日月结</t>
  </si>
  <si>
    <t>224.85</t>
  </si>
  <si>
    <t>RMB</t>
  </si>
  <si>
    <t>0</t>
  </si>
  <si>
    <t>0.00</t>
  </si>
  <si>
    <t>携程汇智国内直连</t>
  </si>
  <si>
    <t>2021-08-16 23:25:53</t>
  </si>
  <si>
    <t>否</t>
  </si>
  <si>
    <t>汇智国际旅游发展有限公司</t>
  </si>
  <si>
    <t>直连</t>
  </si>
  <si>
    <t>2225375</t>
  </si>
  <si>
    <t>格林豪泰智选酒店(兰州市西客站兰州中心智选酒店)</t>
  </si>
  <si>
    <t>155.86</t>
  </si>
  <si>
    <t>2021-08-16 22:49:11</t>
  </si>
  <si>
    <t>2225334</t>
  </si>
  <si>
    <t>宁波天唯艺术酒店</t>
  </si>
  <si>
    <t>296.38</t>
  </si>
  <si>
    <t>2021-08-16 22:00:46</t>
  </si>
  <si>
    <t>2225308</t>
  </si>
  <si>
    <t>格林豪泰酒店(嘉兴洪合镇店)</t>
  </si>
  <si>
    <t>243.52</t>
  </si>
  <si>
    <t>2021-08-16 21:13:48</t>
  </si>
  <si>
    <t>2225297</t>
  </si>
  <si>
    <t>北京朗丽兹太申祥和酒店</t>
  </si>
  <si>
    <t>459.30</t>
  </si>
  <si>
    <t>2021-08-16 21:03:32</t>
  </si>
  <si>
    <t>2225247</t>
  </si>
  <si>
    <t>尚客优酒店(银川西夏区怀远夜市宁阳广场店)</t>
  </si>
  <si>
    <t>130.94</t>
  </si>
  <si>
    <t>2021-08-16 19:58:24</t>
  </si>
  <si>
    <t>2225237</t>
  </si>
  <si>
    <t>城市便捷酒店(东明汽车站店)</t>
  </si>
  <si>
    <t>173.01</t>
  </si>
  <si>
    <t>2021-08-16 19:46:45</t>
  </si>
  <si>
    <t>2225222</t>
  </si>
  <si>
    <t>玉环福朋喜来登酒店</t>
  </si>
  <si>
    <t>590.62</t>
  </si>
  <si>
    <t>2021-08-16 19:16:28</t>
  </si>
  <si>
    <t>2225200</t>
  </si>
  <si>
    <t>格林豪泰酒店(南宁秀峰路地铁站店)</t>
  </si>
  <si>
    <t>148.38</t>
  </si>
  <si>
    <t>2021-08-16 18:44:29</t>
  </si>
  <si>
    <t>2225117</t>
  </si>
  <si>
    <t>尚客优酒店(岳西天鹅广场店)</t>
  </si>
  <si>
    <t>138.11</t>
  </si>
  <si>
    <t>2021-08-16 16:10:51</t>
  </si>
  <si>
    <t>2225115</t>
  </si>
  <si>
    <t>漳州万达嘉华酒店</t>
  </si>
  <si>
    <t>401.60</t>
  </si>
  <si>
    <t>2021-08-16 16:20:31</t>
  </si>
  <si>
    <t>2225089</t>
  </si>
  <si>
    <t>骏怡连锁酒店(博兴县汽车站店)</t>
  </si>
  <si>
    <t>104.55</t>
  </si>
  <si>
    <t>2021-08-16 14:57:26</t>
  </si>
  <si>
    <t>2225080</t>
  </si>
  <si>
    <t>2021-08-16 14:39:10</t>
  </si>
  <si>
    <t>2225018</t>
  </si>
  <si>
    <t>IU酒店·合肥庐江安德利广场店</t>
  </si>
  <si>
    <t>135.47</t>
  </si>
  <si>
    <t>2021-08-16 12:24:18</t>
  </si>
  <si>
    <t>2224987</t>
  </si>
  <si>
    <t>骏怡连锁酒店(湖北荆州洪湖宝安商业广场店)</t>
  </si>
  <si>
    <t>124.85</t>
  </si>
  <si>
    <t>2021-08-16 11:25:39</t>
  </si>
  <si>
    <t>2224971</t>
  </si>
  <si>
    <t>维也纳国际酒店(上海虹桥国展中心天山西路店)</t>
  </si>
  <si>
    <t>257.23</t>
  </si>
  <si>
    <t>2021-08-16 11:06:07</t>
  </si>
  <si>
    <t>2224957</t>
  </si>
  <si>
    <t>青皮树酒店(罗田城市广场店)</t>
  </si>
  <si>
    <t>147.58</t>
  </si>
  <si>
    <t>2021-08-16 10:44:04</t>
  </si>
  <si>
    <t>2224933</t>
  </si>
  <si>
    <t>城市便捷酒店(济南火车站店)</t>
  </si>
  <si>
    <t>224.65</t>
  </si>
  <si>
    <t>2021-08-16 09:39:49</t>
  </si>
  <si>
    <t>2224923</t>
  </si>
  <si>
    <t>城市便捷酒店(南昌滕王阁地铁站店)</t>
  </si>
  <si>
    <t>122.69</t>
  </si>
  <si>
    <t>2021-08-16 09:04:46</t>
  </si>
  <si>
    <t>2224910</t>
  </si>
  <si>
    <t>维也纳酒店(玉林金城振林店)</t>
  </si>
  <si>
    <t>195.45</t>
  </si>
  <si>
    <t>2021-08-16 07:31:12</t>
  </si>
  <si>
    <t>2021-08-15</t>
  </si>
  <si>
    <t>2224423</t>
  </si>
  <si>
    <t>悦为智酒店(保定高新区保百购物广场店)</t>
  </si>
  <si>
    <t>311.59</t>
  </si>
  <si>
    <t>2021-08-15 11:09:44</t>
  </si>
  <si>
    <t>2224215</t>
  </si>
  <si>
    <t>2021-08-15 00:59:10</t>
  </si>
  <si>
    <t>2021-08-14</t>
  </si>
  <si>
    <t>2224161</t>
  </si>
  <si>
    <t>尚客优连锁酒店(都江堰景区南桥步行街店)</t>
  </si>
  <si>
    <t>238.33</t>
  </si>
  <si>
    <t>2021-08-14 23:22:16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</si>
</sst>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16070002139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44424</v>
      </c>
      <c r="G2" s="5">
        <v>44425</v>
      </c>
      <c r="H2" s="4">
        <v>1</v>
      </c>
      <c r="I2" s="4">
        <v>1</v>
      </c>
      <c r="J2" s="4">
        <v>1</v>
      </c>
      <c r="K2" s="4" t="s">
        <v>29</v>
      </c>
      <c r="L2" s="4">
        <v>238.33</v>
      </c>
      <c r="M2" s="4">
        <v>238.33</v>
      </c>
      <c r="N2" s="4" t="s">
        <v>30</v>
      </c>
      <c r="O2" s="4" t="s">
        <v>31</v>
      </c>
      <c r="P2" s="4" t="s">
        <v>32</v>
      </c>
      <c r="Q2" s="4">
        <v>0</v>
      </c>
      <c r="R2" s="6">
        <v>44422</v>
      </c>
      <c r="S2" s="5">
        <v>44428</v>
      </c>
      <c r="T2" s="4" t="s">
        <v>33</v>
      </c>
      <c r="U2" s="4">
        <v>238.33</v>
      </c>
      <c r="V2" s="4">
        <v>0</v>
      </c>
      <c r="W2" s="4">
        <v>0</v>
      </c>
      <c r="X2" s="4">
        <v>2224161</v>
      </c>
    </row>
    <row r="3" s="4" customFormat="1" spans="1:24">
      <c r="A3" s="4">
        <v>16070234162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44424</v>
      </c>
      <c r="G3" s="5">
        <v>44425</v>
      </c>
      <c r="H3" s="4">
        <v>1</v>
      </c>
      <c r="I3" s="4">
        <v>1</v>
      </c>
      <c r="J3" s="4">
        <v>1</v>
      </c>
      <c r="K3" s="4" t="s">
        <v>29</v>
      </c>
      <c r="L3" s="4">
        <v>257.23</v>
      </c>
      <c r="M3" s="4">
        <v>257.23</v>
      </c>
      <c r="N3" s="4" t="s">
        <v>36</v>
      </c>
      <c r="O3" s="4" t="s">
        <v>31</v>
      </c>
      <c r="P3" s="4" t="s">
        <v>32</v>
      </c>
      <c r="Q3" s="4">
        <v>0</v>
      </c>
      <c r="R3" s="6">
        <v>44423</v>
      </c>
      <c r="S3" s="5">
        <v>44428</v>
      </c>
      <c r="T3" s="4" t="s">
        <v>33</v>
      </c>
      <c r="U3" s="4">
        <v>257.23</v>
      </c>
      <c r="V3" s="4">
        <v>0</v>
      </c>
      <c r="W3" s="4">
        <v>0</v>
      </c>
      <c r="X3" s="4">
        <v>2224215</v>
      </c>
    </row>
    <row r="4" s="4" customFormat="1" spans="1:24">
      <c r="A4" s="4">
        <v>16073767853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44424</v>
      </c>
      <c r="G4" s="5">
        <v>44425</v>
      </c>
      <c r="H4" s="4">
        <v>1</v>
      </c>
      <c r="I4" s="4">
        <v>1</v>
      </c>
      <c r="J4" s="4">
        <v>1</v>
      </c>
      <c r="K4" s="4" t="s">
        <v>29</v>
      </c>
      <c r="L4" s="4">
        <v>311.59</v>
      </c>
      <c r="M4" s="4">
        <v>311.59</v>
      </c>
      <c r="N4" s="4" t="s">
        <v>39</v>
      </c>
      <c r="O4" s="4" t="s">
        <v>31</v>
      </c>
      <c r="P4" s="4" t="s">
        <v>32</v>
      </c>
      <c r="Q4" s="4">
        <v>0</v>
      </c>
      <c r="R4" s="6">
        <v>44423</v>
      </c>
      <c r="S4" s="5">
        <v>44428</v>
      </c>
      <c r="T4" s="4" t="s">
        <v>33</v>
      </c>
      <c r="U4" s="4">
        <v>311.59</v>
      </c>
      <c r="V4" s="4">
        <v>0</v>
      </c>
      <c r="W4" s="4">
        <v>0</v>
      </c>
      <c r="X4" s="4">
        <v>2224423</v>
      </c>
    </row>
    <row r="5" s="4" customFormat="1" spans="1:23">
      <c r="A5" s="4">
        <v>16077264103</v>
      </c>
      <c r="B5" s="4" t="s">
        <v>25</v>
      </c>
      <c r="C5" s="4" t="s">
        <v>26</v>
      </c>
      <c r="D5" s="4" t="s">
        <v>40</v>
      </c>
      <c r="E5" s="4" t="s">
        <v>35</v>
      </c>
      <c r="F5" s="5">
        <v>44424</v>
      </c>
      <c r="G5" s="5">
        <v>44425</v>
      </c>
      <c r="H5" s="4">
        <v>1</v>
      </c>
      <c r="I5" s="4">
        <v>1</v>
      </c>
      <c r="J5" s="4">
        <v>1</v>
      </c>
      <c r="K5" s="4" t="s">
        <v>29</v>
      </c>
      <c r="L5" s="4">
        <v>195.45</v>
      </c>
      <c r="M5" s="4">
        <v>195.45</v>
      </c>
      <c r="N5" s="4" t="s">
        <v>41</v>
      </c>
      <c r="O5" s="4" t="s">
        <v>31</v>
      </c>
      <c r="P5" s="4" t="s">
        <v>32</v>
      </c>
      <c r="Q5" s="4">
        <v>0</v>
      </c>
      <c r="R5" s="6">
        <v>44424</v>
      </c>
      <c r="S5" s="5">
        <v>44428</v>
      </c>
      <c r="T5" s="4" t="s">
        <v>33</v>
      </c>
      <c r="U5" s="4">
        <v>195.45</v>
      </c>
      <c r="V5" s="4">
        <v>0</v>
      </c>
      <c r="W5" s="4">
        <v>0</v>
      </c>
    </row>
    <row r="6" s="4" customFormat="1" spans="1:24">
      <c r="A6" s="4">
        <v>16077379849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44424</v>
      </c>
      <c r="G6" s="5">
        <v>44425</v>
      </c>
      <c r="H6" s="4">
        <v>1</v>
      </c>
      <c r="I6" s="4">
        <v>1</v>
      </c>
      <c r="J6" s="4">
        <v>1</v>
      </c>
      <c r="K6" s="4" t="s">
        <v>29</v>
      </c>
      <c r="L6" s="4">
        <v>122.69</v>
      </c>
      <c r="M6" s="4">
        <v>122.69</v>
      </c>
      <c r="N6" s="4" t="s">
        <v>44</v>
      </c>
      <c r="O6" s="4" t="s">
        <v>31</v>
      </c>
      <c r="P6" s="4" t="s">
        <v>32</v>
      </c>
      <c r="Q6" s="4">
        <v>0</v>
      </c>
      <c r="R6" s="6">
        <v>44424</v>
      </c>
      <c r="S6" s="5">
        <v>44428</v>
      </c>
      <c r="T6" s="4" t="s">
        <v>33</v>
      </c>
      <c r="U6" s="4">
        <v>122.69</v>
      </c>
      <c r="V6" s="4">
        <v>0</v>
      </c>
      <c r="W6" s="4">
        <v>0</v>
      </c>
      <c r="X6" s="4">
        <v>2224923</v>
      </c>
    </row>
    <row r="7" s="4" customFormat="1" spans="1:24">
      <c r="A7" s="4">
        <v>16077437379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44424</v>
      </c>
      <c r="G7" s="5">
        <v>44425</v>
      </c>
      <c r="H7" s="4">
        <v>1</v>
      </c>
      <c r="I7" s="4">
        <v>1</v>
      </c>
      <c r="J7" s="4">
        <v>1</v>
      </c>
      <c r="K7" s="4" t="s">
        <v>29</v>
      </c>
      <c r="L7" s="4">
        <v>224.65</v>
      </c>
      <c r="M7" s="4">
        <v>224.65</v>
      </c>
      <c r="N7" s="4" t="s">
        <v>47</v>
      </c>
      <c r="O7" s="4" t="s">
        <v>31</v>
      </c>
      <c r="P7" s="4" t="s">
        <v>32</v>
      </c>
      <c r="Q7" s="4">
        <v>0</v>
      </c>
      <c r="R7" s="6">
        <v>44424</v>
      </c>
      <c r="S7" s="5">
        <v>44428</v>
      </c>
      <c r="T7" s="4" t="s">
        <v>33</v>
      </c>
      <c r="U7" s="4">
        <v>224.65</v>
      </c>
      <c r="V7" s="4">
        <v>0</v>
      </c>
      <c r="W7" s="4">
        <v>0</v>
      </c>
      <c r="X7" s="4">
        <v>2224933</v>
      </c>
    </row>
    <row r="8" s="4" customFormat="1" spans="1:24">
      <c r="A8" s="4">
        <v>16077606737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44424</v>
      </c>
      <c r="G8" s="5">
        <v>44425</v>
      </c>
      <c r="H8" s="4">
        <v>1</v>
      </c>
      <c r="I8" s="4">
        <v>1</v>
      </c>
      <c r="J8" s="4">
        <v>1</v>
      </c>
      <c r="K8" s="4" t="s">
        <v>29</v>
      </c>
      <c r="L8" s="4">
        <v>147.58</v>
      </c>
      <c r="M8" s="4">
        <v>147.58</v>
      </c>
      <c r="N8" s="4" t="s">
        <v>50</v>
      </c>
      <c r="O8" s="4" t="s">
        <v>31</v>
      </c>
      <c r="P8" s="4" t="s">
        <v>32</v>
      </c>
      <c r="Q8" s="4">
        <v>0</v>
      </c>
      <c r="R8" s="6">
        <v>44424</v>
      </c>
      <c r="S8" s="5">
        <v>44428</v>
      </c>
      <c r="T8" s="4" t="s">
        <v>33</v>
      </c>
      <c r="U8" s="4">
        <v>147.58</v>
      </c>
      <c r="V8" s="4">
        <v>0</v>
      </c>
      <c r="W8" s="4">
        <v>0</v>
      </c>
      <c r="X8" s="4">
        <v>2224957</v>
      </c>
    </row>
    <row r="9" s="4" customFormat="1" spans="1:24">
      <c r="A9" s="4">
        <v>16077671609</v>
      </c>
      <c r="B9" s="4" t="s">
        <v>25</v>
      </c>
      <c r="C9" s="4" t="s">
        <v>26</v>
      </c>
      <c r="D9" s="4" t="s">
        <v>34</v>
      </c>
      <c r="E9" s="4" t="s">
        <v>35</v>
      </c>
      <c r="F9" s="5">
        <v>44424</v>
      </c>
      <c r="G9" s="5">
        <v>44425</v>
      </c>
      <c r="H9" s="4">
        <v>1</v>
      </c>
      <c r="I9" s="4">
        <v>1</v>
      </c>
      <c r="J9" s="4">
        <v>1</v>
      </c>
      <c r="K9" s="4" t="s">
        <v>29</v>
      </c>
      <c r="L9" s="4">
        <v>257.23</v>
      </c>
      <c r="M9" s="4">
        <v>257.23</v>
      </c>
      <c r="N9" s="4" t="s">
        <v>51</v>
      </c>
      <c r="O9" s="4" t="s">
        <v>31</v>
      </c>
      <c r="P9" s="4" t="s">
        <v>32</v>
      </c>
      <c r="Q9" s="4">
        <v>0</v>
      </c>
      <c r="R9" s="6">
        <v>44424</v>
      </c>
      <c r="S9" s="5">
        <v>44428</v>
      </c>
      <c r="T9" s="4" t="s">
        <v>33</v>
      </c>
      <c r="U9" s="4">
        <v>257.23</v>
      </c>
      <c r="V9" s="4">
        <v>0</v>
      </c>
      <c r="W9" s="4">
        <v>0</v>
      </c>
      <c r="X9" s="4">
        <v>2224971</v>
      </c>
    </row>
    <row r="10" s="4" customFormat="1" spans="1:24">
      <c r="A10" s="4">
        <v>16077738593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44424</v>
      </c>
      <c r="G10" s="5">
        <v>44425</v>
      </c>
      <c r="H10" s="4">
        <v>1</v>
      </c>
      <c r="I10" s="4">
        <v>1</v>
      </c>
      <c r="J10" s="4">
        <v>1</v>
      </c>
      <c r="K10" s="4" t="s">
        <v>29</v>
      </c>
      <c r="L10" s="4">
        <v>124.85</v>
      </c>
      <c r="M10" s="4">
        <v>124.85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44424</v>
      </c>
      <c r="S10" s="5">
        <v>44428</v>
      </c>
      <c r="T10" s="4" t="s">
        <v>33</v>
      </c>
      <c r="U10" s="4">
        <v>124.85</v>
      </c>
      <c r="V10" s="4">
        <v>0</v>
      </c>
      <c r="W10" s="4">
        <v>0</v>
      </c>
      <c r="X10" s="4">
        <v>2224987</v>
      </c>
    </row>
    <row r="11" s="4" customFormat="1" spans="1:23">
      <c r="A11" s="4">
        <v>16077960871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44424</v>
      </c>
      <c r="G11" s="5">
        <v>44425</v>
      </c>
      <c r="H11" s="4">
        <v>1</v>
      </c>
      <c r="I11" s="4">
        <v>1</v>
      </c>
      <c r="J11" s="4">
        <v>1</v>
      </c>
      <c r="K11" s="4" t="s">
        <v>29</v>
      </c>
      <c r="L11" s="4">
        <v>135.47</v>
      </c>
      <c r="M11" s="4">
        <v>135.47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44424</v>
      </c>
      <c r="S11" s="5">
        <v>44428</v>
      </c>
      <c r="T11" s="4" t="s">
        <v>33</v>
      </c>
      <c r="U11" s="4">
        <v>135.47</v>
      </c>
      <c r="V11" s="4">
        <v>0</v>
      </c>
      <c r="W11" s="4">
        <v>0</v>
      </c>
    </row>
    <row r="12" s="4" customFormat="1" spans="1:24">
      <c r="A12" s="4">
        <v>16078442764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44424</v>
      </c>
      <c r="G12" s="5">
        <v>44425</v>
      </c>
      <c r="H12" s="4">
        <v>1</v>
      </c>
      <c r="I12" s="4">
        <v>1</v>
      </c>
      <c r="J12" s="4">
        <v>1</v>
      </c>
      <c r="K12" s="4" t="s">
        <v>29</v>
      </c>
      <c r="L12" s="4">
        <v>104.55</v>
      </c>
      <c r="M12" s="4">
        <v>104.55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44424</v>
      </c>
      <c r="S12" s="5">
        <v>44428</v>
      </c>
      <c r="T12" s="4" t="s">
        <v>33</v>
      </c>
      <c r="U12" s="4">
        <v>104.55</v>
      </c>
      <c r="V12" s="4">
        <v>0</v>
      </c>
      <c r="W12" s="4">
        <v>0</v>
      </c>
      <c r="X12" s="4">
        <v>2225080</v>
      </c>
    </row>
    <row r="13" s="4" customFormat="1" spans="1:24">
      <c r="A13" s="4">
        <v>16078498958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44424</v>
      </c>
      <c r="G13" s="5">
        <v>44425</v>
      </c>
      <c r="H13" s="4">
        <v>1</v>
      </c>
      <c r="I13" s="4">
        <v>1</v>
      </c>
      <c r="J13" s="4">
        <v>1</v>
      </c>
      <c r="K13" s="4" t="s">
        <v>29</v>
      </c>
      <c r="L13" s="4">
        <v>104.55</v>
      </c>
      <c r="M13" s="4">
        <v>104.55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44424</v>
      </c>
      <c r="S13" s="5">
        <v>44428</v>
      </c>
      <c r="T13" s="4" t="s">
        <v>33</v>
      </c>
      <c r="U13" s="4">
        <v>104.55</v>
      </c>
      <c r="V13" s="4">
        <v>0</v>
      </c>
      <c r="W13" s="4">
        <v>0</v>
      </c>
      <c r="X13" s="4">
        <v>2225089</v>
      </c>
    </row>
    <row r="14" s="4" customFormat="1" spans="1:24">
      <c r="A14" s="4">
        <v>16078712986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44424</v>
      </c>
      <c r="G14" s="5">
        <v>44425</v>
      </c>
      <c r="H14" s="4">
        <v>1</v>
      </c>
      <c r="I14" s="4">
        <v>1</v>
      </c>
      <c r="J14" s="4">
        <v>1</v>
      </c>
      <c r="K14" s="4" t="s">
        <v>29</v>
      </c>
      <c r="L14" s="4">
        <v>401.6</v>
      </c>
      <c r="M14" s="4">
        <v>401.6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44424</v>
      </c>
      <c r="S14" s="5">
        <v>44428</v>
      </c>
      <c r="T14" s="4" t="s">
        <v>33</v>
      </c>
      <c r="U14" s="4">
        <v>401.6</v>
      </c>
      <c r="V14" s="4">
        <v>0</v>
      </c>
      <c r="W14" s="4">
        <v>0</v>
      </c>
      <c r="X14" s="4">
        <v>2225115</v>
      </c>
    </row>
    <row r="15" s="4" customFormat="1" spans="1:24">
      <c r="A15" s="4">
        <v>16078724828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44424</v>
      </c>
      <c r="G15" s="5">
        <v>44425</v>
      </c>
      <c r="H15" s="4">
        <v>1</v>
      </c>
      <c r="I15" s="4">
        <v>1</v>
      </c>
      <c r="J15" s="4">
        <v>1</v>
      </c>
      <c r="K15" s="4" t="s">
        <v>29</v>
      </c>
      <c r="L15" s="4">
        <v>138.11</v>
      </c>
      <c r="M15" s="4">
        <v>138.11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44424</v>
      </c>
      <c r="S15" s="5">
        <v>44428</v>
      </c>
      <c r="T15" s="4" t="s">
        <v>33</v>
      </c>
      <c r="U15" s="4">
        <v>138.11</v>
      </c>
      <c r="V15" s="4">
        <v>0</v>
      </c>
      <c r="W15" s="4">
        <v>0</v>
      </c>
      <c r="X15" s="4">
        <v>2225117</v>
      </c>
    </row>
    <row r="16" s="4" customFormat="1" spans="1:24">
      <c r="A16" s="4">
        <v>16079288714</v>
      </c>
      <c r="B16" s="4" t="s">
        <v>25</v>
      </c>
      <c r="C16" s="4" t="s">
        <v>26</v>
      </c>
      <c r="D16" s="4" t="s">
        <v>68</v>
      </c>
      <c r="E16" s="4" t="s">
        <v>46</v>
      </c>
      <c r="F16" s="5">
        <v>44424</v>
      </c>
      <c r="G16" s="5">
        <v>44425</v>
      </c>
      <c r="H16" s="4">
        <v>1</v>
      </c>
      <c r="I16" s="4">
        <v>1</v>
      </c>
      <c r="J16" s="4">
        <v>1</v>
      </c>
      <c r="K16" s="4" t="s">
        <v>29</v>
      </c>
      <c r="L16" s="4">
        <v>148.38</v>
      </c>
      <c r="M16" s="4">
        <v>148.38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44424</v>
      </c>
      <c r="S16" s="5">
        <v>44428</v>
      </c>
      <c r="T16" s="4" t="s">
        <v>33</v>
      </c>
      <c r="U16" s="4">
        <v>148.38</v>
      </c>
      <c r="V16" s="4">
        <v>0</v>
      </c>
      <c r="W16" s="4">
        <v>0</v>
      </c>
      <c r="X16" s="4">
        <v>2225200</v>
      </c>
    </row>
    <row r="17" s="4" customFormat="1" spans="1:24">
      <c r="A17" s="4">
        <v>16079406435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44424</v>
      </c>
      <c r="G17" s="5">
        <v>44425</v>
      </c>
      <c r="H17" s="4">
        <v>1</v>
      </c>
      <c r="I17" s="4">
        <v>1</v>
      </c>
      <c r="J17" s="4">
        <v>1</v>
      </c>
      <c r="K17" s="4" t="s">
        <v>29</v>
      </c>
      <c r="L17" s="4">
        <v>590.62</v>
      </c>
      <c r="M17" s="4">
        <v>590.62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44424</v>
      </c>
      <c r="S17" s="5">
        <v>44428</v>
      </c>
      <c r="T17" s="4" t="s">
        <v>33</v>
      </c>
      <c r="U17" s="4">
        <v>590.62</v>
      </c>
      <c r="V17" s="4">
        <v>0</v>
      </c>
      <c r="W17" s="4">
        <v>0</v>
      </c>
      <c r="X17" s="4">
        <v>2225222</v>
      </c>
    </row>
    <row r="18" s="4" customFormat="1" spans="1:24">
      <c r="A18" s="4">
        <v>16079515615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44424</v>
      </c>
      <c r="G18" s="5">
        <v>44425</v>
      </c>
      <c r="H18" s="4">
        <v>1</v>
      </c>
      <c r="I18" s="4">
        <v>1</v>
      </c>
      <c r="J18" s="4">
        <v>1</v>
      </c>
      <c r="K18" s="4" t="s">
        <v>29</v>
      </c>
      <c r="L18" s="4">
        <v>173.01</v>
      </c>
      <c r="M18" s="4">
        <v>173.01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44424</v>
      </c>
      <c r="S18" s="5">
        <v>44428</v>
      </c>
      <c r="T18" s="4" t="s">
        <v>33</v>
      </c>
      <c r="U18" s="4">
        <v>173.01</v>
      </c>
      <c r="V18" s="4">
        <v>0</v>
      </c>
      <c r="W18" s="4">
        <v>0</v>
      </c>
      <c r="X18" s="4">
        <v>2225237</v>
      </c>
    </row>
    <row r="19" s="4" customFormat="1" spans="1:24">
      <c r="A19" s="4">
        <v>16079556241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44424</v>
      </c>
      <c r="G19" s="5">
        <v>44425</v>
      </c>
      <c r="H19" s="4">
        <v>1</v>
      </c>
      <c r="I19" s="4">
        <v>1</v>
      </c>
      <c r="J19" s="4">
        <v>1</v>
      </c>
      <c r="K19" s="4" t="s">
        <v>29</v>
      </c>
      <c r="L19" s="4">
        <v>130.94</v>
      </c>
      <c r="M19" s="4">
        <v>130.94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44424</v>
      </c>
      <c r="S19" s="5">
        <v>44428</v>
      </c>
      <c r="T19" s="4" t="s">
        <v>33</v>
      </c>
      <c r="U19" s="4">
        <v>130.94</v>
      </c>
      <c r="V19" s="4">
        <v>0</v>
      </c>
      <c r="W19" s="4">
        <v>0</v>
      </c>
      <c r="X19" s="4">
        <v>2225247</v>
      </c>
    </row>
    <row r="20" s="4" customFormat="1" spans="1:24">
      <c r="A20" s="4">
        <v>16079801203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44424</v>
      </c>
      <c r="G20" s="5">
        <v>44425</v>
      </c>
      <c r="H20" s="4">
        <v>1</v>
      </c>
      <c r="I20" s="4">
        <v>1</v>
      </c>
      <c r="J20" s="4">
        <v>1</v>
      </c>
      <c r="K20" s="4" t="s">
        <v>29</v>
      </c>
      <c r="L20" s="4">
        <v>459.3</v>
      </c>
      <c r="M20" s="4">
        <v>459.3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44424</v>
      </c>
      <c r="S20" s="5">
        <v>44428</v>
      </c>
      <c r="T20" s="4" t="s">
        <v>33</v>
      </c>
      <c r="U20" s="4">
        <v>459.3</v>
      </c>
      <c r="V20" s="4">
        <v>0</v>
      </c>
      <c r="W20" s="4">
        <v>0</v>
      </c>
      <c r="X20" s="4">
        <v>2225297</v>
      </c>
    </row>
    <row r="21" s="4" customFormat="1" spans="1:24">
      <c r="A21" s="4">
        <v>16079839001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44424</v>
      </c>
      <c r="G21" s="5">
        <v>44425</v>
      </c>
      <c r="H21" s="4">
        <v>1</v>
      </c>
      <c r="I21" s="4">
        <v>1</v>
      </c>
      <c r="J21" s="4">
        <v>1</v>
      </c>
      <c r="K21" s="4" t="s">
        <v>29</v>
      </c>
      <c r="L21" s="4">
        <v>243.52</v>
      </c>
      <c r="M21" s="4">
        <v>243.52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44424</v>
      </c>
      <c r="S21" s="5">
        <v>44428</v>
      </c>
      <c r="T21" s="4" t="s">
        <v>33</v>
      </c>
      <c r="U21" s="4">
        <v>243.52</v>
      </c>
      <c r="V21" s="4">
        <v>0</v>
      </c>
      <c r="W21" s="4">
        <v>0</v>
      </c>
      <c r="X21" s="4">
        <v>2225308</v>
      </c>
    </row>
    <row r="22" s="4" customFormat="1" spans="1:24">
      <c r="A22" s="4">
        <v>16080005823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44424</v>
      </c>
      <c r="G22" s="5">
        <v>44425</v>
      </c>
      <c r="H22" s="4">
        <v>1</v>
      </c>
      <c r="I22" s="4">
        <v>1</v>
      </c>
      <c r="J22" s="4">
        <v>1</v>
      </c>
      <c r="K22" s="4" t="s">
        <v>29</v>
      </c>
      <c r="L22" s="4">
        <v>296.38</v>
      </c>
      <c r="M22" s="4">
        <v>296.38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44424</v>
      </c>
      <c r="S22" s="5">
        <v>44428</v>
      </c>
      <c r="T22" s="4" t="s">
        <v>33</v>
      </c>
      <c r="U22" s="4">
        <v>296.38</v>
      </c>
      <c r="V22" s="4">
        <v>0</v>
      </c>
      <c r="W22" s="4">
        <v>0</v>
      </c>
      <c r="X22" s="4">
        <v>2225334</v>
      </c>
    </row>
    <row r="23" s="4" customFormat="1" spans="1:24">
      <c r="A23" s="4">
        <v>16080103949</v>
      </c>
      <c r="B23" s="4" t="s">
        <v>25</v>
      </c>
      <c r="C23" s="4" t="s">
        <v>26</v>
      </c>
      <c r="D23" s="4" t="s">
        <v>62</v>
      </c>
      <c r="E23" s="4" t="s">
        <v>88</v>
      </c>
      <c r="F23" s="5">
        <v>44424</v>
      </c>
      <c r="G23" s="5">
        <v>44425</v>
      </c>
      <c r="H23" s="4">
        <v>1</v>
      </c>
      <c r="I23" s="4">
        <v>1</v>
      </c>
      <c r="J23" s="4">
        <v>1</v>
      </c>
      <c r="K23" s="4" t="s">
        <v>29</v>
      </c>
      <c r="L23" s="4">
        <v>475.17</v>
      </c>
      <c r="M23" s="4">
        <v>475.17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44424</v>
      </c>
      <c r="S23" s="5">
        <v>44428</v>
      </c>
      <c r="T23" s="4" t="s">
        <v>33</v>
      </c>
      <c r="U23" s="4">
        <v>475.17</v>
      </c>
      <c r="V23" s="4">
        <v>0</v>
      </c>
      <c r="W23" s="4">
        <v>0</v>
      </c>
      <c r="X23" s="4">
        <v>2225360</v>
      </c>
    </row>
    <row r="24" s="4" customFormat="1" spans="1:24">
      <c r="A24" s="4">
        <v>16080103949</v>
      </c>
      <c r="B24" s="4" t="s">
        <v>25</v>
      </c>
      <c r="C24" s="4" t="s">
        <v>90</v>
      </c>
      <c r="D24" s="4" t="s">
        <v>62</v>
      </c>
      <c r="E24" s="4" t="s">
        <v>88</v>
      </c>
      <c r="F24" s="5">
        <v>44424</v>
      </c>
      <c r="G24" s="5">
        <v>44425</v>
      </c>
      <c r="H24" s="4">
        <v>1</v>
      </c>
      <c r="I24" s="4">
        <v>1</v>
      </c>
      <c r="J24" s="4">
        <v>1</v>
      </c>
      <c r="K24" s="4" t="s">
        <v>29</v>
      </c>
      <c r="L24" s="4">
        <v>-475.17</v>
      </c>
      <c r="M24" s="4">
        <v>-475.17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44424</v>
      </c>
      <c r="S24" s="5">
        <v>44428</v>
      </c>
      <c r="T24" s="4" t="s">
        <v>33</v>
      </c>
      <c r="U24" s="4">
        <v>-475.17</v>
      </c>
      <c r="V24" s="4">
        <v>0</v>
      </c>
      <c r="W24" s="4">
        <v>0</v>
      </c>
      <c r="X24" s="4">
        <v>2225360</v>
      </c>
    </row>
    <row r="25" s="4" customFormat="1" spans="1:24">
      <c r="A25" s="4">
        <v>16080164395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44424</v>
      </c>
      <c r="G25" s="5">
        <v>44425</v>
      </c>
      <c r="H25" s="4">
        <v>1</v>
      </c>
      <c r="I25" s="4">
        <v>1</v>
      </c>
      <c r="J25" s="4">
        <v>1</v>
      </c>
      <c r="K25" s="4" t="s">
        <v>29</v>
      </c>
      <c r="L25" s="4">
        <v>155.86</v>
      </c>
      <c r="M25" s="4">
        <v>155.86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44424</v>
      </c>
      <c r="S25" s="5">
        <v>44428</v>
      </c>
      <c r="T25" s="4" t="s">
        <v>33</v>
      </c>
      <c r="U25" s="4">
        <v>155.86</v>
      </c>
      <c r="V25" s="4">
        <v>0</v>
      </c>
      <c r="W25" s="4">
        <v>0</v>
      </c>
      <c r="X25" s="4">
        <v>2225375</v>
      </c>
    </row>
    <row r="26" s="4" customFormat="1" spans="1:24">
      <c r="A26" s="4">
        <v>16080255544</v>
      </c>
      <c r="B26" s="4" t="s">
        <v>25</v>
      </c>
      <c r="C26" s="4" t="s">
        <v>26</v>
      </c>
      <c r="D26" s="4" t="s">
        <v>94</v>
      </c>
      <c r="E26" s="4" t="s">
        <v>95</v>
      </c>
      <c r="F26" s="5">
        <v>44424</v>
      </c>
      <c r="G26" s="5">
        <v>44425</v>
      </c>
      <c r="H26" s="4">
        <v>1</v>
      </c>
      <c r="I26" s="4">
        <v>1</v>
      </c>
      <c r="J26" s="4">
        <v>1</v>
      </c>
      <c r="K26" s="4" t="s">
        <v>29</v>
      </c>
      <c r="L26" s="4">
        <v>224.85</v>
      </c>
      <c r="M26" s="4">
        <v>224.85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44424</v>
      </c>
      <c r="S26" s="5">
        <v>44428</v>
      </c>
      <c r="T26" s="4" t="s">
        <v>33</v>
      </c>
      <c r="U26" s="4">
        <v>224.85</v>
      </c>
      <c r="V26" s="4">
        <v>0</v>
      </c>
      <c r="W26" s="4">
        <v>0</v>
      </c>
      <c r="X26" s="4">
        <v>2225387</v>
      </c>
    </row>
    <row r="27" s="4" customFormat="1" spans="1:24">
      <c r="A27" s="4">
        <v>15823024215</v>
      </c>
      <c r="B27" s="4" t="s">
        <v>25</v>
      </c>
      <c r="C27" s="4" t="s">
        <v>97</v>
      </c>
      <c r="D27" s="4" t="s">
        <v>98</v>
      </c>
      <c r="E27" s="4" t="s">
        <v>99</v>
      </c>
      <c r="F27" s="5">
        <v>44409</v>
      </c>
      <c r="G27" s="5">
        <v>44410</v>
      </c>
      <c r="H27" s="4">
        <v>1</v>
      </c>
      <c r="I27" s="4">
        <v>1</v>
      </c>
      <c r="J27" s="4">
        <v>1</v>
      </c>
      <c r="K27" s="4" t="s">
        <v>29</v>
      </c>
      <c r="L27" s="4">
        <v>7.96</v>
      </c>
      <c r="M27" s="4">
        <v>7.96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44393</v>
      </c>
      <c r="S27" s="5">
        <v>44428</v>
      </c>
      <c r="T27" s="4" t="s">
        <v>33</v>
      </c>
      <c r="U27" s="4">
        <v>7.96</v>
      </c>
      <c r="V27" s="4">
        <v>0</v>
      </c>
      <c r="W27" s="4">
        <v>0</v>
      </c>
      <c r="X27" s="4">
        <v>2198874</v>
      </c>
    </row>
    <row r="28" s="4" customFormat="1" spans="1:24">
      <c r="A28" s="4">
        <v>15823028360</v>
      </c>
      <c r="B28" s="4" t="s">
        <v>25</v>
      </c>
      <c r="C28" s="4" t="s">
        <v>97</v>
      </c>
      <c r="D28" s="4" t="s">
        <v>98</v>
      </c>
      <c r="E28" s="4" t="s">
        <v>99</v>
      </c>
      <c r="F28" s="5">
        <v>44409</v>
      </c>
      <c r="G28" s="5">
        <v>44410</v>
      </c>
      <c r="H28" s="4">
        <v>1</v>
      </c>
      <c r="I28" s="4">
        <v>1</v>
      </c>
      <c r="J28" s="4">
        <v>1</v>
      </c>
      <c r="K28" s="4" t="s">
        <v>29</v>
      </c>
      <c r="L28" s="4">
        <v>7.96</v>
      </c>
      <c r="M28" s="4">
        <v>7.96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44393</v>
      </c>
      <c r="S28" s="5">
        <v>44428</v>
      </c>
      <c r="T28" s="4" t="s">
        <v>33</v>
      </c>
      <c r="U28" s="4">
        <v>7.96</v>
      </c>
      <c r="V28" s="4">
        <v>0</v>
      </c>
      <c r="W28" s="4">
        <v>0</v>
      </c>
      <c r="X28" s="4">
        <v>2198876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I35" sqref="I35"/>
    </sheetView>
  </sheetViews>
  <sheetFormatPr defaultColWidth="9" defaultRowHeight="13.5"/>
  <cols>
    <col min="1" max="1" width="12.1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spans="1:9">
      <c r="A2" s="4">
        <v>16070002139</v>
      </c>
      <c r="B2" s="5">
        <v>44424</v>
      </c>
      <c r="C2" s="5">
        <v>44425</v>
      </c>
      <c r="D2" s="4">
        <v>238.33</v>
      </c>
      <c r="E2" s="4" t="str">
        <f>VLOOKUP(A2,HOP!A:L,12,0)</f>
        <v>238.33</v>
      </c>
      <c r="F2" s="4" t="str">
        <f>VLOOKUP(A2,HOP!A:C,3,0)</f>
        <v>2224161</v>
      </c>
      <c r="G2" s="4">
        <f>D2-E2</f>
        <v>0</v>
      </c>
      <c r="H2" s="4" t="str">
        <f>$H$1&amp;F2</f>
        <v>，2224161</v>
      </c>
      <c r="I2" s="4" t="str">
        <f>VLOOKUP(A2,HOP!A:T,20,0)</f>
        <v>直连</v>
      </c>
    </row>
    <row r="3" s="4" customFormat="1" spans="1:9">
      <c r="A3" s="4">
        <v>16070234162</v>
      </c>
      <c r="B3" s="5">
        <v>44424</v>
      </c>
      <c r="C3" s="5">
        <v>44425</v>
      </c>
      <c r="D3" s="4">
        <v>257.23</v>
      </c>
      <c r="E3" s="4" t="str">
        <f>VLOOKUP(A3,HOP!A:L,12,0)</f>
        <v>257.23</v>
      </c>
      <c r="F3" s="4" t="str">
        <f>VLOOKUP(A3,HOP!A:C,3,0)</f>
        <v>2224215</v>
      </c>
      <c r="G3" s="4">
        <f t="shared" ref="G3:G28" si="0">D3-E3</f>
        <v>0</v>
      </c>
      <c r="H3" s="4" t="str">
        <f t="shared" ref="H3:H28" si="1">$H$1&amp;F3</f>
        <v>，2224215</v>
      </c>
      <c r="I3" s="4" t="str">
        <f>VLOOKUP(A3,HOP!A:T,20,0)</f>
        <v>直连</v>
      </c>
    </row>
    <row r="4" s="4" customFormat="1" spans="1:9">
      <c r="A4" s="4">
        <v>16073767853</v>
      </c>
      <c r="B4" s="5">
        <v>44424</v>
      </c>
      <c r="C4" s="5">
        <v>44425</v>
      </c>
      <c r="D4" s="4">
        <v>311.59</v>
      </c>
      <c r="E4" s="4" t="str">
        <f>VLOOKUP(A4,HOP!A:L,12,0)</f>
        <v>311.59</v>
      </c>
      <c r="F4" s="4" t="str">
        <f>VLOOKUP(A4,HOP!A:C,3,0)</f>
        <v>2224423</v>
      </c>
      <c r="G4" s="4">
        <f t="shared" si="0"/>
        <v>0</v>
      </c>
      <c r="H4" s="4" t="str">
        <f t="shared" si="1"/>
        <v>，2224423</v>
      </c>
      <c r="I4" s="4" t="str">
        <f>VLOOKUP(A4,HOP!A:T,20,0)</f>
        <v>直连</v>
      </c>
    </row>
    <row r="5" s="4" customFormat="1" spans="1:9">
      <c r="A5" s="4">
        <v>16077264103</v>
      </c>
      <c r="B5" s="5">
        <v>44424</v>
      </c>
      <c r="C5" s="5">
        <v>44425</v>
      </c>
      <c r="D5" s="4">
        <v>195.45</v>
      </c>
      <c r="E5" s="4" t="str">
        <f>VLOOKUP(A5,HOP!A:L,12,0)</f>
        <v>195.45</v>
      </c>
      <c r="F5" s="4" t="str">
        <f>VLOOKUP(A5,HOP!A:C,3,0)</f>
        <v>2224910</v>
      </c>
      <c r="G5" s="4">
        <f t="shared" si="0"/>
        <v>0</v>
      </c>
      <c r="H5" s="4" t="str">
        <f t="shared" si="1"/>
        <v>，2224910</v>
      </c>
      <c r="I5" s="4" t="str">
        <f>VLOOKUP(A5,HOP!A:T,20,0)</f>
        <v>直连</v>
      </c>
    </row>
    <row r="6" s="4" customFormat="1" spans="1:9">
      <c r="A6" s="4">
        <v>16077379849</v>
      </c>
      <c r="B6" s="5">
        <v>44424</v>
      </c>
      <c r="C6" s="5">
        <v>44425</v>
      </c>
      <c r="D6" s="4">
        <v>122.69</v>
      </c>
      <c r="E6" s="4" t="str">
        <f>VLOOKUP(A6,HOP!A:L,12,0)</f>
        <v>122.69</v>
      </c>
      <c r="F6" s="4" t="str">
        <f>VLOOKUP(A6,HOP!A:C,3,0)</f>
        <v>2224923</v>
      </c>
      <c r="G6" s="4">
        <f t="shared" si="0"/>
        <v>0</v>
      </c>
      <c r="H6" s="4" t="str">
        <f t="shared" si="1"/>
        <v>，2224923</v>
      </c>
      <c r="I6" s="4" t="str">
        <f>VLOOKUP(A6,HOP!A:T,20,0)</f>
        <v>直连</v>
      </c>
    </row>
    <row r="7" s="4" customFormat="1" spans="1:9">
      <c r="A7" s="4">
        <v>16077437379</v>
      </c>
      <c r="B7" s="5">
        <v>44424</v>
      </c>
      <c r="C7" s="5">
        <v>44425</v>
      </c>
      <c r="D7" s="4">
        <v>224.65</v>
      </c>
      <c r="E7" s="4" t="str">
        <f>VLOOKUP(A7,HOP!A:L,12,0)</f>
        <v>224.65</v>
      </c>
      <c r="F7" s="4" t="str">
        <f>VLOOKUP(A7,HOP!A:C,3,0)</f>
        <v>2224933</v>
      </c>
      <c r="G7" s="4">
        <f t="shared" si="0"/>
        <v>0</v>
      </c>
      <c r="H7" s="4" t="str">
        <f t="shared" si="1"/>
        <v>，2224933</v>
      </c>
      <c r="I7" s="4" t="str">
        <f>VLOOKUP(A7,HOP!A:T,20,0)</f>
        <v>直连</v>
      </c>
    </row>
    <row r="8" s="4" customFormat="1" spans="1:9">
      <c r="A8" s="4">
        <v>16077606737</v>
      </c>
      <c r="B8" s="5">
        <v>44424</v>
      </c>
      <c r="C8" s="5">
        <v>44425</v>
      </c>
      <c r="D8" s="4">
        <v>147.58</v>
      </c>
      <c r="E8" s="4" t="str">
        <f>VLOOKUP(A8,HOP!A:L,12,0)</f>
        <v>147.58</v>
      </c>
      <c r="F8" s="4" t="str">
        <f>VLOOKUP(A8,HOP!A:C,3,0)</f>
        <v>2224957</v>
      </c>
      <c r="G8" s="4">
        <f t="shared" si="0"/>
        <v>0</v>
      </c>
      <c r="H8" s="4" t="str">
        <f t="shared" si="1"/>
        <v>，2224957</v>
      </c>
      <c r="I8" s="4" t="str">
        <f>VLOOKUP(A8,HOP!A:T,20,0)</f>
        <v>直连</v>
      </c>
    </row>
    <row r="9" s="4" customFormat="1" spans="1:9">
      <c r="A9" s="4">
        <v>16077671609</v>
      </c>
      <c r="B9" s="5">
        <v>44424</v>
      </c>
      <c r="C9" s="5">
        <v>44425</v>
      </c>
      <c r="D9" s="4">
        <v>257.23</v>
      </c>
      <c r="E9" s="4" t="str">
        <f>VLOOKUP(A9,HOP!A:L,12,0)</f>
        <v>257.23</v>
      </c>
      <c r="F9" s="4" t="str">
        <f>VLOOKUP(A9,HOP!A:C,3,0)</f>
        <v>2224971</v>
      </c>
      <c r="G9" s="4">
        <f t="shared" si="0"/>
        <v>0</v>
      </c>
      <c r="H9" s="4" t="str">
        <f t="shared" si="1"/>
        <v>，2224971</v>
      </c>
      <c r="I9" s="4" t="str">
        <f>VLOOKUP(A9,HOP!A:T,20,0)</f>
        <v>直连</v>
      </c>
    </row>
    <row r="10" s="4" customFormat="1" spans="1:9">
      <c r="A10" s="4">
        <v>16077738593</v>
      </c>
      <c r="B10" s="5">
        <v>44424</v>
      </c>
      <c r="C10" s="5">
        <v>44425</v>
      </c>
      <c r="D10" s="4">
        <v>124.85</v>
      </c>
      <c r="E10" s="4" t="str">
        <f>VLOOKUP(A10,HOP!A:L,12,0)</f>
        <v>124.85</v>
      </c>
      <c r="F10" s="4" t="str">
        <f>VLOOKUP(A10,HOP!A:C,3,0)</f>
        <v>2224987</v>
      </c>
      <c r="G10" s="4">
        <f t="shared" si="0"/>
        <v>0</v>
      </c>
      <c r="H10" s="4" t="str">
        <f t="shared" si="1"/>
        <v>，2224987</v>
      </c>
      <c r="I10" s="4" t="str">
        <f>VLOOKUP(A10,HOP!A:T,20,0)</f>
        <v>直连</v>
      </c>
    </row>
    <row r="11" s="4" customFormat="1" spans="1:9">
      <c r="A11" s="4">
        <v>16077960871</v>
      </c>
      <c r="B11" s="5">
        <v>44424</v>
      </c>
      <c r="C11" s="5">
        <v>44425</v>
      </c>
      <c r="D11" s="4">
        <v>135.47</v>
      </c>
      <c r="E11" s="4" t="str">
        <f>VLOOKUP(A11,HOP!A:L,12,0)</f>
        <v>135.47</v>
      </c>
      <c r="F11" s="4" t="str">
        <f>VLOOKUP(A11,HOP!A:C,3,0)</f>
        <v>2225018</v>
      </c>
      <c r="G11" s="4">
        <f t="shared" si="0"/>
        <v>0</v>
      </c>
      <c r="H11" s="4" t="str">
        <f t="shared" si="1"/>
        <v>，2225018</v>
      </c>
      <c r="I11" s="4" t="str">
        <f>VLOOKUP(A11,HOP!A:T,20,0)</f>
        <v>直连</v>
      </c>
    </row>
    <row r="12" s="4" customFormat="1" spans="1:9">
      <c r="A12" s="4">
        <v>16078442764</v>
      </c>
      <c r="B12" s="5">
        <v>44424</v>
      </c>
      <c r="C12" s="5">
        <v>44425</v>
      </c>
      <c r="D12" s="4">
        <v>104.55</v>
      </c>
      <c r="E12" s="4" t="str">
        <f>VLOOKUP(A12,HOP!A:L,12,0)</f>
        <v>104.55</v>
      </c>
      <c r="F12" s="4" t="str">
        <f>VLOOKUP(A12,HOP!A:C,3,0)</f>
        <v>2225080</v>
      </c>
      <c r="G12" s="4">
        <f t="shared" si="0"/>
        <v>0</v>
      </c>
      <c r="H12" s="4" t="str">
        <f t="shared" si="1"/>
        <v>，2225080</v>
      </c>
      <c r="I12" s="4" t="str">
        <f>VLOOKUP(A12,HOP!A:T,20,0)</f>
        <v>直连</v>
      </c>
    </row>
    <row r="13" s="4" customFormat="1" spans="1:9">
      <c r="A13" s="4">
        <v>16078498958</v>
      </c>
      <c r="B13" s="5">
        <v>44424</v>
      </c>
      <c r="C13" s="5">
        <v>44425</v>
      </c>
      <c r="D13" s="4">
        <v>104.55</v>
      </c>
      <c r="E13" s="4" t="str">
        <f>VLOOKUP(A13,HOP!A:L,12,0)</f>
        <v>104.55</v>
      </c>
      <c r="F13" s="4" t="str">
        <f>VLOOKUP(A13,HOP!A:C,3,0)</f>
        <v>2225089</v>
      </c>
      <c r="G13" s="4">
        <f t="shared" si="0"/>
        <v>0</v>
      </c>
      <c r="H13" s="4" t="str">
        <f t="shared" si="1"/>
        <v>，2225089</v>
      </c>
      <c r="I13" s="4" t="str">
        <f>VLOOKUP(A13,HOP!A:T,20,0)</f>
        <v>直连</v>
      </c>
    </row>
    <row r="14" s="4" customFormat="1" spans="1:9">
      <c r="A14" s="4">
        <v>16078712986</v>
      </c>
      <c r="B14" s="5">
        <v>44424</v>
      </c>
      <c r="C14" s="5">
        <v>44425</v>
      </c>
      <c r="D14" s="4">
        <v>401.6</v>
      </c>
      <c r="E14" s="4" t="str">
        <f>VLOOKUP(A14,HOP!A:L,12,0)</f>
        <v>401.60</v>
      </c>
      <c r="F14" s="4" t="str">
        <f>VLOOKUP(A14,HOP!A:C,3,0)</f>
        <v>2225115</v>
      </c>
      <c r="G14" s="4">
        <f t="shared" si="0"/>
        <v>0</v>
      </c>
      <c r="H14" s="4" t="str">
        <f t="shared" si="1"/>
        <v>，2225115</v>
      </c>
      <c r="I14" s="4" t="str">
        <f>VLOOKUP(A14,HOP!A:T,20,0)</f>
        <v>直连</v>
      </c>
    </row>
    <row r="15" s="4" customFormat="1" spans="1:9">
      <c r="A15" s="4">
        <v>16078724828</v>
      </c>
      <c r="B15" s="5">
        <v>44424</v>
      </c>
      <c r="C15" s="5">
        <v>44425</v>
      </c>
      <c r="D15" s="4">
        <v>138.11</v>
      </c>
      <c r="E15" s="4" t="str">
        <f>VLOOKUP(A15,HOP!A:L,12,0)</f>
        <v>138.11</v>
      </c>
      <c r="F15" s="4" t="str">
        <f>VLOOKUP(A15,HOP!A:C,3,0)</f>
        <v>2225117</v>
      </c>
      <c r="G15" s="4">
        <f t="shared" si="0"/>
        <v>0</v>
      </c>
      <c r="H15" s="4" t="str">
        <f t="shared" si="1"/>
        <v>，2225117</v>
      </c>
      <c r="I15" s="4" t="str">
        <f>VLOOKUP(A15,HOP!A:T,20,0)</f>
        <v>直连</v>
      </c>
    </row>
    <row r="16" s="4" customFormat="1" spans="1:9">
      <c r="A16" s="4">
        <v>16079288714</v>
      </c>
      <c r="B16" s="5">
        <v>44424</v>
      </c>
      <c r="C16" s="5">
        <v>44425</v>
      </c>
      <c r="D16" s="4">
        <v>148.38</v>
      </c>
      <c r="E16" s="4" t="str">
        <f>VLOOKUP(A16,HOP!A:L,12,0)</f>
        <v>148.38</v>
      </c>
      <c r="F16" s="4" t="str">
        <f>VLOOKUP(A16,HOP!A:C,3,0)</f>
        <v>2225200</v>
      </c>
      <c r="G16" s="4">
        <f t="shared" si="0"/>
        <v>0</v>
      </c>
      <c r="H16" s="4" t="str">
        <f t="shared" si="1"/>
        <v>，2225200</v>
      </c>
      <c r="I16" s="4" t="str">
        <f>VLOOKUP(A16,HOP!A:T,20,0)</f>
        <v>直连</v>
      </c>
    </row>
    <row r="17" s="4" customFormat="1" spans="1:9">
      <c r="A17" s="4">
        <v>16079406435</v>
      </c>
      <c r="B17" s="5">
        <v>44424</v>
      </c>
      <c r="C17" s="5">
        <v>44425</v>
      </c>
      <c r="D17" s="4">
        <v>590.62</v>
      </c>
      <c r="E17" s="4" t="str">
        <f>VLOOKUP(A17,HOP!A:L,12,0)</f>
        <v>590.62</v>
      </c>
      <c r="F17" s="4" t="str">
        <f>VLOOKUP(A17,HOP!A:C,3,0)</f>
        <v>2225222</v>
      </c>
      <c r="G17" s="4">
        <f t="shared" si="0"/>
        <v>0</v>
      </c>
      <c r="H17" s="4" t="str">
        <f t="shared" si="1"/>
        <v>，2225222</v>
      </c>
      <c r="I17" s="4" t="str">
        <f>VLOOKUP(A17,HOP!A:T,20,0)</f>
        <v>直连</v>
      </c>
    </row>
    <row r="18" s="4" customFormat="1" spans="1:9">
      <c r="A18" s="4">
        <v>16079515615</v>
      </c>
      <c r="B18" s="5">
        <v>44424</v>
      </c>
      <c r="C18" s="5">
        <v>44425</v>
      </c>
      <c r="D18" s="4">
        <v>173.01</v>
      </c>
      <c r="E18" s="4" t="str">
        <f>VLOOKUP(A18,HOP!A:L,12,0)</f>
        <v>173.01</v>
      </c>
      <c r="F18" s="4" t="str">
        <f>VLOOKUP(A18,HOP!A:C,3,0)</f>
        <v>2225237</v>
      </c>
      <c r="G18" s="4">
        <f t="shared" si="0"/>
        <v>0</v>
      </c>
      <c r="H18" s="4" t="str">
        <f t="shared" si="1"/>
        <v>，2225237</v>
      </c>
      <c r="I18" s="4" t="str">
        <f>VLOOKUP(A18,HOP!A:T,20,0)</f>
        <v>直连</v>
      </c>
    </row>
    <row r="19" s="4" customFormat="1" spans="1:9">
      <c r="A19" s="4">
        <v>16079556241</v>
      </c>
      <c r="B19" s="5">
        <v>44424</v>
      </c>
      <c r="C19" s="5">
        <v>44425</v>
      </c>
      <c r="D19" s="4">
        <v>130.94</v>
      </c>
      <c r="E19" s="4" t="str">
        <f>VLOOKUP(A19,HOP!A:L,12,0)</f>
        <v>130.94</v>
      </c>
      <c r="F19" s="4" t="str">
        <f>VLOOKUP(A19,HOP!A:C,3,0)</f>
        <v>2225247</v>
      </c>
      <c r="G19" s="4">
        <f t="shared" si="0"/>
        <v>0</v>
      </c>
      <c r="H19" s="4" t="str">
        <f t="shared" si="1"/>
        <v>，2225247</v>
      </c>
      <c r="I19" s="4" t="str">
        <f>VLOOKUP(A19,HOP!A:T,20,0)</f>
        <v>直连</v>
      </c>
    </row>
    <row r="20" s="4" customFormat="1" spans="1:9">
      <c r="A20" s="4">
        <v>16079801203</v>
      </c>
      <c r="B20" s="5">
        <v>44424</v>
      </c>
      <c r="C20" s="5">
        <v>44425</v>
      </c>
      <c r="D20" s="4">
        <v>459.3</v>
      </c>
      <c r="E20" s="4" t="str">
        <f>VLOOKUP(A20,HOP!A:L,12,0)</f>
        <v>459.30</v>
      </c>
      <c r="F20" s="4" t="str">
        <f>VLOOKUP(A20,HOP!A:C,3,0)</f>
        <v>2225297</v>
      </c>
      <c r="G20" s="4">
        <f t="shared" si="0"/>
        <v>0</v>
      </c>
      <c r="H20" s="4" t="str">
        <f t="shared" si="1"/>
        <v>，2225297</v>
      </c>
      <c r="I20" s="4" t="str">
        <f>VLOOKUP(A20,HOP!A:T,20,0)</f>
        <v>直连</v>
      </c>
    </row>
    <row r="21" s="4" customFormat="1" spans="1:9">
      <c r="A21" s="4">
        <v>16079839001</v>
      </c>
      <c r="B21" s="5">
        <v>44424</v>
      </c>
      <c r="C21" s="5">
        <v>44425</v>
      </c>
      <c r="D21" s="4">
        <v>243.52</v>
      </c>
      <c r="E21" s="4" t="str">
        <f>VLOOKUP(A21,HOP!A:L,12,0)</f>
        <v>243.52</v>
      </c>
      <c r="F21" s="4" t="str">
        <f>VLOOKUP(A21,HOP!A:C,3,0)</f>
        <v>2225308</v>
      </c>
      <c r="G21" s="4">
        <f t="shared" si="0"/>
        <v>0</v>
      </c>
      <c r="H21" s="4" t="str">
        <f t="shared" si="1"/>
        <v>，2225308</v>
      </c>
      <c r="I21" s="4" t="str">
        <f>VLOOKUP(A21,HOP!A:T,20,0)</f>
        <v>直连</v>
      </c>
    </row>
    <row r="22" s="4" customFormat="1" spans="1:9">
      <c r="A22" s="4">
        <v>16080005823</v>
      </c>
      <c r="B22" s="5">
        <v>44424</v>
      </c>
      <c r="C22" s="5">
        <v>44425</v>
      </c>
      <c r="D22" s="4">
        <v>296.38</v>
      </c>
      <c r="E22" s="4" t="str">
        <f>VLOOKUP(A22,HOP!A:L,12,0)</f>
        <v>296.38</v>
      </c>
      <c r="F22" s="4" t="str">
        <f>VLOOKUP(A22,HOP!A:C,3,0)</f>
        <v>2225334</v>
      </c>
      <c r="G22" s="4">
        <f t="shared" si="0"/>
        <v>0</v>
      </c>
      <c r="H22" s="4" t="str">
        <f t="shared" si="1"/>
        <v>，2225334</v>
      </c>
      <c r="I22" s="4" t="str">
        <f>VLOOKUP(A22,HOP!A:T,20,0)</f>
        <v>直连</v>
      </c>
    </row>
    <row r="23" s="4" customFormat="1" hidden="1" spans="1:9">
      <c r="A23" s="4">
        <v>16080103949</v>
      </c>
      <c r="B23" s="5">
        <v>44424</v>
      </c>
      <c r="C23" s="5">
        <v>44425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16080164395</v>
      </c>
      <c r="B24" s="5">
        <v>44424</v>
      </c>
      <c r="C24" s="5">
        <v>44425</v>
      </c>
      <c r="D24" s="4">
        <v>155.86</v>
      </c>
      <c r="E24" s="4" t="str">
        <f>VLOOKUP(A24,HOP!A:L,12,0)</f>
        <v>155.86</v>
      </c>
      <c r="F24" s="4" t="str">
        <f>VLOOKUP(A24,HOP!A:C,3,0)</f>
        <v>2225375</v>
      </c>
      <c r="G24" s="4">
        <f>D24-E24</f>
        <v>0</v>
      </c>
      <c r="H24" s="4" t="str">
        <f>$H$1&amp;F24</f>
        <v>，2225375</v>
      </c>
      <c r="I24" s="4" t="str">
        <f>VLOOKUP(A24,HOP!A:T,20,0)</f>
        <v>直连</v>
      </c>
    </row>
    <row r="25" s="4" customFormat="1" spans="1:9">
      <c r="A25" s="4">
        <v>16080255544</v>
      </c>
      <c r="B25" s="5">
        <v>44424</v>
      </c>
      <c r="C25" s="5">
        <v>44425</v>
      </c>
      <c r="D25" s="4">
        <v>224.85</v>
      </c>
      <c r="E25" s="4" t="str">
        <f>VLOOKUP(A25,HOP!A:L,12,0)</f>
        <v>224.85</v>
      </c>
      <c r="F25" s="4" t="str">
        <f>VLOOKUP(A25,HOP!A:C,3,0)</f>
        <v>2225387</v>
      </c>
      <c r="G25" s="4">
        <f>D25-E25</f>
        <v>0</v>
      </c>
      <c r="H25" s="4" t="str">
        <f>$H$1&amp;F25</f>
        <v>，2225387</v>
      </c>
      <c r="I25" s="4" t="str">
        <f>VLOOKUP(A25,HOP!A:T,20,0)</f>
        <v>直连</v>
      </c>
    </row>
    <row r="26" s="4" customFormat="1" spans="1:10">
      <c r="A26" s="4">
        <v>15823024215</v>
      </c>
      <c r="B26" s="5">
        <v>44409</v>
      </c>
      <c r="C26" s="5">
        <v>44410</v>
      </c>
      <c r="D26" s="4">
        <v>7.96</v>
      </c>
      <c r="E26" s="4" t="e">
        <f>VLOOKUP(A26,HOP!A:L,12,0)</f>
        <v>#N/A</v>
      </c>
      <c r="F26" s="4">
        <v>2198874</v>
      </c>
      <c r="G26" s="4" t="e">
        <f>D26-E26</f>
        <v>#N/A</v>
      </c>
      <c r="H26" s="4" t="str">
        <f>$H$1&amp;F26</f>
        <v>，2198874</v>
      </c>
      <c r="I26" s="4" t="e">
        <f>VLOOKUP(A26,HOP!A:T,20,0)</f>
        <v>#N/A</v>
      </c>
      <c r="J26" s="4" t="s">
        <v>103</v>
      </c>
    </row>
    <row r="27" s="4" customFormat="1" spans="1:10">
      <c r="A27" s="4">
        <v>15823028360</v>
      </c>
      <c r="B27" s="5">
        <v>44409</v>
      </c>
      <c r="C27" s="5">
        <v>44410</v>
      </c>
      <c r="D27" s="4">
        <v>7.96</v>
      </c>
      <c r="E27" s="4" t="e">
        <f>VLOOKUP(A27,HOP!A:L,12,0)</f>
        <v>#N/A</v>
      </c>
      <c r="F27" s="4">
        <v>2198876</v>
      </c>
      <c r="G27" s="4" t="e">
        <f>D27-E27</f>
        <v>#N/A</v>
      </c>
      <c r="H27" s="4" t="str">
        <f>$H$1&amp;F27</f>
        <v>，2198876</v>
      </c>
      <c r="I27" s="4" t="e">
        <f>VLOOKUP(A27,HOP!A:T,20,0)</f>
        <v>#N/A</v>
      </c>
      <c r="J27" s="4" t="s">
        <v>103</v>
      </c>
    </row>
    <row r="29" spans="4:4">
      <c r="D29" s="4">
        <f>SUM(D2:D28)</f>
        <v>5202.66</v>
      </c>
    </row>
    <row r="34" spans="1:1">
      <c r="A34" s="4" t="s">
        <v>104</v>
      </c>
    </row>
    <row r="35" spans="1:1">
      <c r="A35" s="4" t="s">
        <v>105</v>
      </c>
    </row>
    <row r="36" spans="1:1">
      <c r="A36" s="4" t="s">
        <v>106</v>
      </c>
    </row>
  </sheetData>
  <autoFilter ref="A1:XFD29">
    <filterColumn colId="3">
      <filters blank="1">
        <filter val="138.11"/>
        <filter val="243.52"/>
        <filter val="130.94"/>
        <filter val="104.55"/>
        <filter val="7.96"/>
        <filter val="147.58"/>
        <filter val="311.59"/>
        <filter val="590.62"/>
        <filter val="459.3"/>
        <filter val="257.23"/>
        <filter val="224.65"/>
        <filter val="401.6"/>
        <filter val="122.69"/>
        <filter val="238.33"/>
        <filter val="5202.66"/>
        <filter val="148.38"/>
        <filter val="296.38"/>
        <filter val="173.01"/>
        <filter val="124.85"/>
        <filter val="195.45"/>
        <filter val="224.85"/>
        <filter val="155.86"/>
        <filter val="135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</row>
    <row r="2" s="1" customFormat="1" spans="1:20">
      <c r="A2" s="3">
        <v>16080255544</v>
      </c>
      <c r="B2" s="1" t="s">
        <v>124</v>
      </c>
      <c r="C2" s="1" t="s">
        <v>125</v>
      </c>
      <c r="D2" s="1" t="s">
        <v>126</v>
      </c>
      <c r="E2" s="1" t="s">
        <v>96</v>
      </c>
      <c r="F2" s="1" t="s">
        <v>124</v>
      </c>
      <c r="G2" s="1" t="s">
        <v>127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</row>
    <row r="3" s="1" customFormat="1" spans="1:20">
      <c r="A3" s="3">
        <v>16080164395</v>
      </c>
      <c r="B3" s="1" t="s">
        <v>124</v>
      </c>
      <c r="C3" s="1" t="s">
        <v>138</v>
      </c>
      <c r="D3" s="1" t="s">
        <v>139</v>
      </c>
      <c r="E3" s="1" t="s">
        <v>93</v>
      </c>
      <c r="F3" s="1" t="s">
        <v>124</v>
      </c>
      <c r="G3" s="1" t="s">
        <v>127</v>
      </c>
      <c r="H3" s="1" t="s">
        <v>128</v>
      </c>
      <c r="I3" s="1" t="s">
        <v>140</v>
      </c>
      <c r="J3" s="1" t="s">
        <v>130</v>
      </c>
      <c r="K3" s="1" t="s">
        <v>140</v>
      </c>
      <c r="L3" s="1" t="s">
        <v>140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141</v>
      </c>
      <c r="R3" s="1" t="s">
        <v>135</v>
      </c>
      <c r="S3" s="1" t="s">
        <v>136</v>
      </c>
      <c r="T3" s="1" t="s">
        <v>137</v>
      </c>
    </row>
    <row r="4" s="1" customFormat="1" spans="1:20">
      <c r="A4" s="3">
        <v>16080005823</v>
      </c>
      <c r="B4" s="1" t="s">
        <v>124</v>
      </c>
      <c r="C4" s="1" t="s">
        <v>142</v>
      </c>
      <c r="D4" s="1" t="s">
        <v>143</v>
      </c>
      <c r="E4" s="1" t="s">
        <v>87</v>
      </c>
      <c r="F4" s="1" t="s">
        <v>124</v>
      </c>
      <c r="G4" s="1" t="s">
        <v>127</v>
      </c>
      <c r="H4" s="1" t="s">
        <v>128</v>
      </c>
      <c r="I4" s="1" t="s">
        <v>144</v>
      </c>
      <c r="J4" s="1" t="s">
        <v>130</v>
      </c>
      <c r="K4" s="1" t="s">
        <v>144</v>
      </c>
      <c r="L4" s="1" t="s">
        <v>144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145</v>
      </c>
      <c r="R4" s="1" t="s">
        <v>135</v>
      </c>
      <c r="S4" s="1" t="s">
        <v>136</v>
      </c>
      <c r="T4" s="1" t="s">
        <v>137</v>
      </c>
    </row>
    <row r="5" s="1" customFormat="1" spans="1:20">
      <c r="A5" s="3">
        <v>16079839001</v>
      </c>
      <c r="B5" s="1" t="s">
        <v>124</v>
      </c>
      <c r="C5" s="1" t="s">
        <v>146</v>
      </c>
      <c r="D5" s="1" t="s">
        <v>147</v>
      </c>
      <c r="E5" s="1" t="s">
        <v>84</v>
      </c>
      <c r="F5" s="1" t="s">
        <v>124</v>
      </c>
      <c r="G5" s="1" t="s">
        <v>127</v>
      </c>
      <c r="H5" s="1" t="s">
        <v>128</v>
      </c>
      <c r="I5" s="1" t="s">
        <v>148</v>
      </c>
      <c r="J5" s="1" t="s">
        <v>130</v>
      </c>
      <c r="K5" s="1" t="s">
        <v>148</v>
      </c>
      <c r="L5" s="1" t="s">
        <v>148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149</v>
      </c>
      <c r="R5" s="1" t="s">
        <v>135</v>
      </c>
      <c r="S5" s="1" t="s">
        <v>136</v>
      </c>
      <c r="T5" s="1" t="s">
        <v>137</v>
      </c>
    </row>
    <row r="6" s="1" customFormat="1" spans="1:20">
      <c r="A6" s="3">
        <v>16079801203</v>
      </c>
      <c r="B6" s="1" t="s">
        <v>124</v>
      </c>
      <c r="C6" s="1" t="s">
        <v>150</v>
      </c>
      <c r="D6" s="1" t="s">
        <v>151</v>
      </c>
      <c r="E6" s="1" t="s">
        <v>81</v>
      </c>
      <c r="F6" s="1" t="s">
        <v>124</v>
      </c>
      <c r="G6" s="1" t="s">
        <v>127</v>
      </c>
      <c r="H6" s="1" t="s">
        <v>128</v>
      </c>
      <c r="I6" s="1" t="s">
        <v>152</v>
      </c>
      <c r="J6" s="1" t="s">
        <v>130</v>
      </c>
      <c r="K6" s="1" t="s">
        <v>152</v>
      </c>
      <c r="L6" s="1" t="s">
        <v>152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153</v>
      </c>
      <c r="R6" s="1" t="s">
        <v>135</v>
      </c>
      <c r="S6" s="1" t="s">
        <v>136</v>
      </c>
      <c r="T6" s="1" t="s">
        <v>137</v>
      </c>
    </row>
    <row r="7" s="1" customFormat="1" spans="1:20">
      <c r="A7" s="3">
        <v>16079556241</v>
      </c>
      <c r="B7" s="1" t="s">
        <v>124</v>
      </c>
      <c r="C7" s="1" t="s">
        <v>154</v>
      </c>
      <c r="D7" s="1" t="s">
        <v>155</v>
      </c>
      <c r="E7" s="1" t="s">
        <v>78</v>
      </c>
      <c r="F7" s="1" t="s">
        <v>124</v>
      </c>
      <c r="G7" s="1" t="s">
        <v>127</v>
      </c>
      <c r="H7" s="1" t="s">
        <v>128</v>
      </c>
      <c r="I7" s="1" t="s">
        <v>156</v>
      </c>
      <c r="J7" s="1" t="s">
        <v>130</v>
      </c>
      <c r="K7" s="1" t="s">
        <v>156</v>
      </c>
      <c r="L7" s="1" t="s">
        <v>156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157</v>
      </c>
      <c r="R7" s="1" t="s">
        <v>135</v>
      </c>
      <c r="S7" s="1" t="s">
        <v>136</v>
      </c>
      <c r="T7" s="1" t="s">
        <v>137</v>
      </c>
    </row>
    <row r="8" s="1" customFormat="1" spans="1:20">
      <c r="A8" s="3">
        <v>16079515615</v>
      </c>
      <c r="B8" s="1" t="s">
        <v>124</v>
      </c>
      <c r="C8" s="1" t="s">
        <v>158</v>
      </c>
      <c r="D8" s="1" t="s">
        <v>159</v>
      </c>
      <c r="E8" s="1" t="s">
        <v>75</v>
      </c>
      <c r="F8" s="1" t="s">
        <v>124</v>
      </c>
      <c r="G8" s="1" t="s">
        <v>127</v>
      </c>
      <c r="H8" s="1" t="s">
        <v>128</v>
      </c>
      <c r="I8" s="1" t="s">
        <v>160</v>
      </c>
      <c r="J8" s="1" t="s">
        <v>130</v>
      </c>
      <c r="K8" s="1" t="s">
        <v>160</v>
      </c>
      <c r="L8" s="1" t="s">
        <v>160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161</v>
      </c>
      <c r="R8" s="1" t="s">
        <v>135</v>
      </c>
      <c r="S8" s="1" t="s">
        <v>136</v>
      </c>
      <c r="T8" s="1" t="s">
        <v>137</v>
      </c>
    </row>
    <row r="9" s="1" customFormat="1" spans="1:20">
      <c r="A9" s="3">
        <v>16079406435</v>
      </c>
      <c r="B9" s="1" t="s">
        <v>124</v>
      </c>
      <c r="C9" s="1" t="s">
        <v>162</v>
      </c>
      <c r="D9" s="1" t="s">
        <v>163</v>
      </c>
      <c r="E9" s="1" t="s">
        <v>72</v>
      </c>
      <c r="F9" s="1" t="s">
        <v>124</v>
      </c>
      <c r="G9" s="1" t="s">
        <v>127</v>
      </c>
      <c r="H9" s="1" t="s">
        <v>128</v>
      </c>
      <c r="I9" s="1" t="s">
        <v>164</v>
      </c>
      <c r="J9" s="1" t="s">
        <v>130</v>
      </c>
      <c r="K9" s="1" t="s">
        <v>164</v>
      </c>
      <c r="L9" s="1" t="s">
        <v>164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165</v>
      </c>
      <c r="R9" s="1" t="s">
        <v>135</v>
      </c>
      <c r="S9" s="1" t="s">
        <v>136</v>
      </c>
      <c r="T9" s="1" t="s">
        <v>137</v>
      </c>
    </row>
    <row r="10" s="1" customFormat="1" spans="1:20">
      <c r="A10" s="3">
        <v>16079288714</v>
      </c>
      <c r="B10" s="1" t="s">
        <v>124</v>
      </c>
      <c r="C10" s="1" t="s">
        <v>166</v>
      </c>
      <c r="D10" s="1" t="s">
        <v>167</v>
      </c>
      <c r="E10" s="1" t="s">
        <v>69</v>
      </c>
      <c r="F10" s="1" t="s">
        <v>124</v>
      </c>
      <c r="G10" s="1" t="s">
        <v>127</v>
      </c>
      <c r="H10" s="1" t="s">
        <v>128</v>
      </c>
      <c r="I10" s="1" t="s">
        <v>168</v>
      </c>
      <c r="J10" s="1" t="s">
        <v>130</v>
      </c>
      <c r="K10" s="1" t="s">
        <v>168</v>
      </c>
      <c r="L10" s="1" t="s">
        <v>168</v>
      </c>
      <c r="M10" s="1" t="s">
        <v>131</v>
      </c>
      <c r="N10" s="1" t="s">
        <v>131</v>
      </c>
      <c r="O10" s="1" t="s">
        <v>132</v>
      </c>
      <c r="P10" s="1" t="s">
        <v>133</v>
      </c>
      <c r="Q10" s="1" t="s">
        <v>169</v>
      </c>
      <c r="R10" s="1" t="s">
        <v>135</v>
      </c>
      <c r="S10" s="1" t="s">
        <v>136</v>
      </c>
      <c r="T10" s="1" t="s">
        <v>137</v>
      </c>
    </row>
    <row r="11" s="1" customFormat="1" spans="1:20">
      <c r="A11" s="3">
        <v>16078724828</v>
      </c>
      <c r="B11" s="1" t="s">
        <v>124</v>
      </c>
      <c r="C11" s="1" t="s">
        <v>170</v>
      </c>
      <c r="D11" s="1" t="s">
        <v>171</v>
      </c>
      <c r="E11" s="1" t="s">
        <v>67</v>
      </c>
      <c r="F11" s="1" t="s">
        <v>124</v>
      </c>
      <c r="G11" s="1" t="s">
        <v>127</v>
      </c>
      <c r="H11" s="1" t="s">
        <v>128</v>
      </c>
      <c r="I11" s="1" t="s">
        <v>172</v>
      </c>
      <c r="J11" s="1" t="s">
        <v>130</v>
      </c>
      <c r="K11" s="1" t="s">
        <v>172</v>
      </c>
      <c r="L11" s="1" t="s">
        <v>172</v>
      </c>
      <c r="M11" s="1" t="s">
        <v>131</v>
      </c>
      <c r="N11" s="1" t="s">
        <v>131</v>
      </c>
      <c r="O11" s="1" t="s">
        <v>132</v>
      </c>
      <c r="P11" s="1" t="s">
        <v>133</v>
      </c>
      <c r="Q11" s="1" t="s">
        <v>173</v>
      </c>
      <c r="R11" s="1" t="s">
        <v>135</v>
      </c>
      <c r="S11" s="1" t="s">
        <v>136</v>
      </c>
      <c r="T11" s="1" t="s">
        <v>137</v>
      </c>
    </row>
    <row r="12" s="1" customFormat="1" spans="1:20">
      <c r="A12" s="3">
        <v>16078712986</v>
      </c>
      <c r="B12" s="1" t="s">
        <v>124</v>
      </c>
      <c r="C12" s="1" t="s">
        <v>174</v>
      </c>
      <c r="D12" s="1" t="s">
        <v>175</v>
      </c>
      <c r="E12" s="1" t="s">
        <v>64</v>
      </c>
      <c r="F12" s="1" t="s">
        <v>124</v>
      </c>
      <c r="G12" s="1" t="s">
        <v>127</v>
      </c>
      <c r="H12" s="1" t="s">
        <v>128</v>
      </c>
      <c r="I12" s="1" t="s">
        <v>176</v>
      </c>
      <c r="J12" s="1" t="s">
        <v>130</v>
      </c>
      <c r="K12" s="1" t="s">
        <v>176</v>
      </c>
      <c r="L12" s="1" t="s">
        <v>176</v>
      </c>
      <c r="M12" s="1" t="s">
        <v>131</v>
      </c>
      <c r="N12" s="1" t="s">
        <v>131</v>
      </c>
      <c r="O12" s="1" t="s">
        <v>132</v>
      </c>
      <c r="P12" s="1" t="s">
        <v>133</v>
      </c>
      <c r="Q12" s="1" t="s">
        <v>177</v>
      </c>
      <c r="R12" s="1" t="s">
        <v>135</v>
      </c>
      <c r="S12" s="1" t="s">
        <v>136</v>
      </c>
      <c r="T12" s="1" t="s">
        <v>137</v>
      </c>
    </row>
    <row r="13" s="1" customFormat="1" spans="1:20">
      <c r="A13" s="3">
        <v>16078498958</v>
      </c>
      <c r="B13" s="1" t="s">
        <v>124</v>
      </c>
      <c r="C13" s="1" t="s">
        <v>178</v>
      </c>
      <c r="D13" s="1" t="s">
        <v>179</v>
      </c>
      <c r="E13" s="1" t="s">
        <v>61</v>
      </c>
      <c r="F13" s="1" t="s">
        <v>124</v>
      </c>
      <c r="G13" s="1" t="s">
        <v>127</v>
      </c>
      <c r="H13" s="1" t="s">
        <v>128</v>
      </c>
      <c r="I13" s="1" t="s">
        <v>180</v>
      </c>
      <c r="J13" s="1" t="s">
        <v>130</v>
      </c>
      <c r="K13" s="1" t="s">
        <v>180</v>
      </c>
      <c r="L13" s="1" t="s">
        <v>180</v>
      </c>
      <c r="M13" s="1" t="s">
        <v>131</v>
      </c>
      <c r="N13" s="1" t="s">
        <v>131</v>
      </c>
      <c r="O13" s="1" t="s">
        <v>132</v>
      </c>
      <c r="P13" s="1" t="s">
        <v>133</v>
      </c>
      <c r="Q13" s="1" t="s">
        <v>181</v>
      </c>
      <c r="R13" s="1" t="s">
        <v>135</v>
      </c>
      <c r="S13" s="1" t="s">
        <v>136</v>
      </c>
      <c r="T13" s="1" t="s">
        <v>137</v>
      </c>
    </row>
    <row r="14" s="1" customFormat="1" spans="1:20">
      <c r="A14" s="3">
        <v>16078442764</v>
      </c>
      <c r="B14" s="1" t="s">
        <v>124</v>
      </c>
      <c r="C14" s="1" t="s">
        <v>182</v>
      </c>
      <c r="D14" s="1" t="s">
        <v>179</v>
      </c>
      <c r="E14" s="1" t="s">
        <v>60</v>
      </c>
      <c r="F14" s="1" t="s">
        <v>124</v>
      </c>
      <c r="G14" s="1" t="s">
        <v>127</v>
      </c>
      <c r="H14" s="1" t="s">
        <v>128</v>
      </c>
      <c r="I14" s="1" t="s">
        <v>180</v>
      </c>
      <c r="J14" s="1" t="s">
        <v>130</v>
      </c>
      <c r="K14" s="1" t="s">
        <v>180</v>
      </c>
      <c r="L14" s="1" t="s">
        <v>180</v>
      </c>
      <c r="M14" s="1" t="s">
        <v>131</v>
      </c>
      <c r="N14" s="1" t="s">
        <v>131</v>
      </c>
      <c r="O14" s="1" t="s">
        <v>132</v>
      </c>
      <c r="P14" s="1" t="s">
        <v>133</v>
      </c>
      <c r="Q14" s="1" t="s">
        <v>183</v>
      </c>
      <c r="R14" s="1" t="s">
        <v>135</v>
      </c>
      <c r="S14" s="1" t="s">
        <v>136</v>
      </c>
      <c r="T14" s="1" t="s">
        <v>137</v>
      </c>
    </row>
    <row r="15" s="1" customFormat="1" spans="1:20">
      <c r="A15" s="3">
        <v>16077960871</v>
      </c>
      <c r="B15" s="1" t="s">
        <v>124</v>
      </c>
      <c r="C15" s="1" t="s">
        <v>184</v>
      </c>
      <c r="D15" s="1" t="s">
        <v>185</v>
      </c>
      <c r="E15" s="1" t="s">
        <v>57</v>
      </c>
      <c r="F15" s="1" t="s">
        <v>124</v>
      </c>
      <c r="G15" s="1" t="s">
        <v>127</v>
      </c>
      <c r="H15" s="1" t="s">
        <v>128</v>
      </c>
      <c r="I15" s="1" t="s">
        <v>186</v>
      </c>
      <c r="J15" s="1" t="s">
        <v>130</v>
      </c>
      <c r="K15" s="1" t="s">
        <v>186</v>
      </c>
      <c r="L15" s="1" t="s">
        <v>186</v>
      </c>
      <c r="M15" s="1" t="s">
        <v>131</v>
      </c>
      <c r="N15" s="1" t="s">
        <v>131</v>
      </c>
      <c r="O15" s="1" t="s">
        <v>132</v>
      </c>
      <c r="P15" s="1" t="s">
        <v>133</v>
      </c>
      <c r="Q15" s="1" t="s">
        <v>187</v>
      </c>
      <c r="R15" s="1" t="s">
        <v>135</v>
      </c>
      <c r="S15" s="1" t="s">
        <v>136</v>
      </c>
      <c r="T15" s="1" t="s">
        <v>137</v>
      </c>
    </row>
    <row r="16" s="1" customFormat="1" spans="1:20">
      <c r="A16" s="3">
        <v>16077738593</v>
      </c>
      <c r="B16" s="1" t="s">
        <v>124</v>
      </c>
      <c r="C16" s="1" t="s">
        <v>188</v>
      </c>
      <c r="D16" s="1" t="s">
        <v>189</v>
      </c>
      <c r="E16" s="1" t="s">
        <v>54</v>
      </c>
      <c r="F16" s="1" t="s">
        <v>124</v>
      </c>
      <c r="G16" s="1" t="s">
        <v>127</v>
      </c>
      <c r="H16" s="1" t="s">
        <v>128</v>
      </c>
      <c r="I16" s="1" t="s">
        <v>190</v>
      </c>
      <c r="J16" s="1" t="s">
        <v>130</v>
      </c>
      <c r="K16" s="1" t="s">
        <v>190</v>
      </c>
      <c r="L16" s="1" t="s">
        <v>190</v>
      </c>
      <c r="M16" s="1" t="s">
        <v>131</v>
      </c>
      <c r="N16" s="1" t="s">
        <v>131</v>
      </c>
      <c r="O16" s="1" t="s">
        <v>132</v>
      </c>
      <c r="P16" s="1" t="s">
        <v>133</v>
      </c>
      <c r="Q16" s="1" t="s">
        <v>191</v>
      </c>
      <c r="R16" s="1" t="s">
        <v>135</v>
      </c>
      <c r="S16" s="1" t="s">
        <v>136</v>
      </c>
      <c r="T16" s="1" t="s">
        <v>137</v>
      </c>
    </row>
    <row r="17" s="1" customFormat="1" spans="1:20">
      <c r="A17" s="3">
        <v>16077671609</v>
      </c>
      <c r="B17" s="1" t="s">
        <v>124</v>
      </c>
      <c r="C17" s="1" t="s">
        <v>192</v>
      </c>
      <c r="D17" s="1" t="s">
        <v>193</v>
      </c>
      <c r="E17" s="1" t="s">
        <v>51</v>
      </c>
      <c r="F17" s="1" t="s">
        <v>124</v>
      </c>
      <c r="G17" s="1" t="s">
        <v>127</v>
      </c>
      <c r="H17" s="1" t="s">
        <v>128</v>
      </c>
      <c r="I17" s="1" t="s">
        <v>194</v>
      </c>
      <c r="J17" s="1" t="s">
        <v>130</v>
      </c>
      <c r="K17" s="1" t="s">
        <v>194</v>
      </c>
      <c r="L17" s="1" t="s">
        <v>194</v>
      </c>
      <c r="M17" s="1" t="s">
        <v>131</v>
      </c>
      <c r="N17" s="1" t="s">
        <v>131</v>
      </c>
      <c r="O17" s="1" t="s">
        <v>132</v>
      </c>
      <c r="P17" s="1" t="s">
        <v>133</v>
      </c>
      <c r="Q17" s="1" t="s">
        <v>195</v>
      </c>
      <c r="R17" s="1" t="s">
        <v>135</v>
      </c>
      <c r="S17" s="1" t="s">
        <v>136</v>
      </c>
      <c r="T17" s="1" t="s">
        <v>137</v>
      </c>
    </row>
    <row r="18" s="1" customFormat="1" spans="1:20">
      <c r="A18" s="3">
        <v>16077606737</v>
      </c>
      <c r="B18" s="1" t="s">
        <v>124</v>
      </c>
      <c r="C18" s="1" t="s">
        <v>196</v>
      </c>
      <c r="D18" s="1" t="s">
        <v>197</v>
      </c>
      <c r="E18" s="1" t="s">
        <v>50</v>
      </c>
      <c r="F18" s="1" t="s">
        <v>124</v>
      </c>
      <c r="G18" s="1" t="s">
        <v>127</v>
      </c>
      <c r="H18" s="1" t="s">
        <v>128</v>
      </c>
      <c r="I18" s="1" t="s">
        <v>198</v>
      </c>
      <c r="J18" s="1" t="s">
        <v>130</v>
      </c>
      <c r="K18" s="1" t="s">
        <v>198</v>
      </c>
      <c r="L18" s="1" t="s">
        <v>198</v>
      </c>
      <c r="M18" s="1" t="s">
        <v>131</v>
      </c>
      <c r="N18" s="1" t="s">
        <v>131</v>
      </c>
      <c r="O18" s="1" t="s">
        <v>132</v>
      </c>
      <c r="P18" s="1" t="s">
        <v>133</v>
      </c>
      <c r="Q18" s="1" t="s">
        <v>199</v>
      </c>
      <c r="R18" s="1" t="s">
        <v>135</v>
      </c>
      <c r="S18" s="1" t="s">
        <v>136</v>
      </c>
      <c r="T18" s="1" t="s">
        <v>137</v>
      </c>
    </row>
    <row r="19" s="1" customFormat="1" spans="1:20">
      <c r="A19" s="3">
        <v>16077437379</v>
      </c>
      <c r="B19" s="1" t="s">
        <v>124</v>
      </c>
      <c r="C19" s="1" t="s">
        <v>200</v>
      </c>
      <c r="D19" s="1" t="s">
        <v>201</v>
      </c>
      <c r="E19" s="1" t="s">
        <v>47</v>
      </c>
      <c r="F19" s="1" t="s">
        <v>124</v>
      </c>
      <c r="G19" s="1" t="s">
        <v>127</v>
      </c>
      <c r="H19" s="1" t="s">
        <v>128</v>
      </c>
      <c r="I19" s="1" t="s">
        <v>202</v>
      </c>
      <c r="J19" s="1" t="s">
        <v>130</v>
      </c>
      <c r="K19" s="1" t="s">
        <v>202</v>
      </c>
      <c r="L19" s="1" t="s">
        <v>202</v>
      </c>
      <c r="M19" s="1" t="s">
        <v>131</v>
      </c>
      <c r="N19" s="1" t="s">
        <v>131</v>
      </c>
      <c r="O19" s="1" t="s">
        <v>132</v>
      </c>
      <c r="P19" s="1" t="s">
        <v>133</v>
      </c>
      <c r="Q19" s="1" t="s">
        <v>203</v>
      </c>
      <c r="R19" s="1" t="s">
        <v>135</v>
      </c>
      <c r="S19" s="1" t="s">
        <v>136</v>
      </c>
      <c r="T19" s="1" t="s">
        <v>137</v>
      </c>
    </row>
    <row r="20" s="1" customFormat="1" spans="1:20">
      <c r="A20" s="3">
        <v>16077379849</v>
      </c>
      <c r="B20" s="1" t="s">
        <v>124</v>
      </c>
      <c r="C20" s="1" t="s">
        <v>204</v>
      </c>
      <c r="D20" s="1" t="s">
        <v>205</v>
      </c>
      <c r="E20" s="1" t="s">
        <v>44</v>
      </c>
      <c r="F20" s="1" t="s">
        <v>124</v>
      </c>
      <c r="G20" s="1" t="s">
        <v>127</v>
      </c>
      <c r="H20" s="1" t="s">
        <v>128</v>
      </c>
      <c r="I20" s="1" t="s">
        <v>206</v>
      </c>
      <c r="J20" s="1" t="s">
        <v>130</v>
      </c>
      <c r="K20" s="1" t="s">
        <v>206</v>
      </c>
      <c r="L20" s="1" t="s">
        <v>206</v>
      </c>
      <c r="M20" s="1" t="s">
        <v>131</v>
      </c>
      <c r="N20" s="1" t="s">
        <v>131</v>
      </c>
      <c r="O20" s="1" t="s">
        <v>132</v>
      </c>
      <c r="P20" s="1" t="s">
        <v>133</v>
      </c>
      <c r="Q20" s="1" t="s">
        <v>207</v>
      </c>
      <c r="R20" s="1" t="s">
        <v>135</v>
      </c>
      <c r="S20" s="1" t="s">
        <v>136</v>
      </c>
      <c r="T20" s="1" t="s">
        <v>137</v>
      </c>
    </row>
    <row r="21" s="1" customFormat="1" spans="1:20">
      <c r="A21" s="3">
        <v>16077264103</v>
      </c>
      <c r="B21" s="1" t="s">
        <v>124</v>
      </c>
      <c r="C21" s="1" t="s">
        <v>208</v>
      </c>
      <c r="D21" s="1" t="s">
        <v>209</v>
      </c>
      <c r="E21" s="1" t="s">
        <v>41</v>
      </c>
      <c r="F21" s="1" t="s">
        <v>124</v>
      </c>
      <c r="G21" s="1" t="s">
        <v>127</v>
      </c>
      <c r="H21" s="1" t="s">
        <v>128</v>
      </c>
      <c r="I21" s="1" t="s">
        <v>210</v>
      </c>
      <c r="J21" s="1" t="s">
        <v>130</v>
      </c>
      <c r="K21" s="1" t="s">
        <v>210</v>
      </c>
      <c r="L21" s="1" t="s">
        <v>210</v>
      </c>
      <c r="M21" s="1" t="s">
        <v>131</v>
      </c>
      <c r="N21" s="1" t="s">
        <v>131</v>
      </c>
      <c r="O21" s="1" t="s">
        <v>132</v>
      </c>
      <c r="P21" s="1" t="s">
        <v>133</v>
      </c>
      <c r="Q21" s="1" t="s">
        <v>211</v>
      </c>
      <c r="R21" s="1" t="s">
        <v>135</v>
      </c>
      <c r="S21" s="1" t="s">
        <v>136</v>
      </c>
      <c r="T21" s="1" t="s">
        <v>137</v>
      </c>
    </row>
    <row r="22" s="1" customFormat="1" spans="1:20">
      <c r="A22" s="3">
        <v>16073767853</v>
      </c>
      <c r="B22" s="1" t="s">
        <v>212</v>
      </c>
      <c r="C22" s="1" t="s">
        <v>213</v>
      </c>
      <c r="D22" s="1" t="s">
        <v>214</v>
      </c>
      <c r="E22" s="1" t="s">
        <v>39</v>
      </c>
      <c r="F22" s="1" t="s">
        <v>124</v>
      </c>
      <c r="G22" s="1" t="s">
        <v>127</v>
      </c>
      <c r="H22" s="1" t="s">
        <v>128</v>
      </c>
      <c r="I22" s="1" t="s">
        <v>215</v>
      </c>
      <c r="J22" s="1" t="s">
        <v>130</v>
      </c>
      <c r="K22" s="1" t="s">
        <v>215</v>
      </c>
      <c r="L22" s="1" t="s">
        <v>215</v>
      </c>
      <c r="M22" s="1" t="s">
        <v>131</v>
      </c>
      <c r="N22" s="1" t="s">
        <v>131</v>
      </c>
      <c r="O22" s="1" t="s">
        <v>132</v>
      </c>
      <c r="P22" s="1" t="s">
        <v>133</v>
      </c>
      <c r="Q22" s="1" t="s">
        <v>216</v>
      </c>
      <c r="R22" s="1" t="s">
        <v>135</v>
      </c>
      <c r="S22" s="1" t="s">
        <v>136</v>
      </c>
      <c r="T22" s="1" t="s">
        <v>137</v>
      </c>
    </row>
    <row r="23" s="1" customFormat="1" spans="1:20">
      <c r="A23" s="3">
        <v>16070234162</v>
      </c>
      <c r="B23" s="1" t="s">
        <v>212</v>
      </c>
      <c r="C23" s="1" t="s">
        <v>217</v>
      </c>
      <c r="D23" s="1" t="s">
        <v>193</v>
      </c>
      <c r="E23" s="1" t="s">
        <v>36</v>
      </c>
      <c r="F23" s="1" t="s">
        <v>124</v>
      </c>
      <c r="G23" s="1" t="s">
        <v>127</v>
      </c>
      <c r="H23" s="1" t="s">
        <v>128</v>
      </c>
      <c r="I23" s="1" t="s">
        <v>194</v>
      </c>
      <c r="J23" s="1" t="s">
        <v>130</v>
      </c>
      <c r="K23" s="1" t="s">
        <v>194</v>
      </c>
      <c r="L23" s="1" t="s">
        <v>194</v>
      </c>
      <c r="M23" s="1" t="s">
        <v>131</v>
      </c>
      <c r="N23" s="1" t="s">
        <v>131</v>
      </c>
      <c r="O23" s="1" t="s">
        <v>132</v>
      </c>
      <c r="P23" s="1" t="s">
        <v>133</v>
      </c>
      <c r="Q23" s="1" t="s">
        <v>218</v>
      </c>
      <c r="R23" s="1" t="s">
        <v>135</v>
      </c>
      <c r="S23" s="1" t="s">
        <v>136</v>
      </c>
      <c r="T23" s="1" t="s">
        <v>137</v>
      </c>
    </row>
    <row r="24" s="1" customFormat="1" spans="1:20">
      <c r="A24" s="3">
        <v>16070002139</v>
      </c>
      <c r="B24" s="1" t="s">
        <v>219</v>
      </c>
      <c r="C24" s="1" t="s">
        <v>220</v>
      </c>
      <c r="D24" s="1" t="s">
        <v>221</v>
      </c>
      <c r="E24" s="1" t="s">
        <v>30</v>
      </c>
      <c r="F24" s="1" t="s">
        <v>124</v>
      </c>
      <c r="G24" s="1" t="s">
        <v>127</v>
      </c>
      <c r="H24" s="1" t="s">
        <v>128</v>
      </c>
      <c r="I24" s="1" t="s">
        <v>222</v>
      </c>
      <c r="J24" s="1" t="s">
        <v>130</v>
      </c>
      <c r="K24" s="1" t="s">
        <v>222</v>
      </c>
      <c r="L24" s="1" t="s">
        <v>222</v>
      </c>
      <c r="M24" s="1" t="s">
        <v>131</v>
      </c>
      <c r="N24" s="1" t="s">
        <v>131</v>
      </c>
      <c r="O24" s="1" t="s">
        <v>132</v>
      </c>
      <c r="P24" s="1" t="s">
        <v>133</v>
      </c>
      <c r="Q24" s="1" t="s">
        <v>223</v>
      </c>
      <c r="R24" s="1" t="s">
        <v>135</v>
      </c>
      <c r="S24" s="1" t="s">
        <v>136</v>
      </c>
      <c r="T24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2021-08-20T01:25:23Z</dcterms:created>
  <dcterms:modified xsi:type="dcterms:W3CDTF">2021-08-20T01:34:33Z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C97BD6D791984D179C02DB102ED70CCD</vt:lpwstr>
  </property>
  <property fmtid="{D5CDD505-2E9C-101B-9397-08002B2CF9AE}" pid="3" name="KSOProductBuildVer">
    <vt:lpwstr>2052-11.1.0.10503</vt:lpwstr>
  </property>
</Properties>
</file>