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</definedName>
  </definedNames>
  <calcPr calcId="144525"/>
</workbook>
</file>

<file path=xl/sharedStrings.xml><?xml version="1.0" encoding="utf-8"?>
<sst xmlns="http://schemas.openxmlformats.org/spreadsheetml/2006/main" count="554" uniqueCount="213">
  <si>
    <t>去哪儿网酒店预付对账单</t>
  </si>
  <si>
    <t>供应商名称：</t>
  </si>
  <si>
    <t>港丰国际</t>
  </si>
  <si>
    <t>结算周期：</t>
  </si>
  <si>
    <t>2021-08-16至2021-08-22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</si>
  <si>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</si>
  <si>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</si>
  <si>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</si>
  <si>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</si>
  <si>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</si>
  <si>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</si>
  <si>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</si>
  <si>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</si>
  <si>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</si>
  <si>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</si>
  <si>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</si>
  <si>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</si>
  <si>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</si>
  <si>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</si>
  <si>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</si>
  <si>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¥17,226.00</t>
  </si>
  <si>
    <t>¥2,730.00</t>
  </si>
  <si>
    <t>¥1,273.29</t>
  </si>
  <si>
    <t>¥13,222.71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</si>
  <si>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</si>
  <si>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</si>
  <si>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</si>
  <si>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</si>
  <si>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</si>
  <si>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</si>
  <si>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</si>
  <si>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</si>
  <si>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</si>
  <si>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</si>
  <si>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</si>
  <si>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</si>
  <si>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</si>
  <si>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</si>
  <si>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</si>
  <si>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</si>
  <si>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</si>
  <si>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</si>
  <si>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</si>
  <si>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</si>
  <si>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</si>
  <si>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</si>
  <si>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</si>
  <si>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</si>
  <si>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</si>
  <si>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</si>
  <si>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</si>
  <si>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</si>
  <si>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</si>
  <si>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</si>
  <si>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</si>
  <si>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</si>
  <si>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</si>
  <si>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</si>
  <si>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</si>
  <si>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</si>
  <si>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</si>
  <si>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</si>
  <si>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</si>
  <si>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</si>
  <si>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</si>
  <si>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</si>
  <si>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</si>
  <si>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</si>
  <si>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</si>
  <si>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</si>
  <si>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702711739991</t>
  </si>
  <si>
    <t>2215377</t>
  </si>
  <si>
    <t>酒店预付</t>
  </si>
  <si>
    <t>否</t>
  </si>
  <si>
    <t>普通</t>
  </si>
  <si>
    <t>179441570</t>
  </si>
  <si>
    <t>温德姆匹兹堡大学中心酒店</t>
  </si>
  <si>
    <t>1619975</t>
  </si>
  <si>
    <t>WU/TONG</t>
  </si>
  <si>
    <t>2021-08-01</t>
  </si>
  <si>
    <t>2021-08-14</t>
  </si>
  <si>
    <t>2021-08-16</t>
  </si>
  <si>
    <t>¥2,762.00</t>
  </si>
  <si>
    <t>¥206.00</t>
  </si>
  <si>
    <t>¥2,556.00</t>
  </si>
  <si>
    <t>2 Queens Beds</t>
  </si>
  <si>
    <t>WEBSITE</t>
  </si>
  <si>
    <t>702688676534</t>
  </si>
  <si>
    <t>2190023</t>
  </si>
  <si>
    <t>221904998</t>
  </si>
  <si>
    <t>澳门银河酒店</t>
  </si>
  <si>
    <t>KONG/HAOCHENG</t>
  </si>
  <si>
    <t>2021-07-09</t>
  </si>
  <si>
    <t>2021-08-17</t>
  </si>
  <si>
    <t>¥892.00</t>
  </si>
  <si>
    <t>¥59.00</t>
  </si>
  <si>
    <t>¥833.00</t>
  </si>
  <si>
    <t>Deluxe City King room</t>
  </si>
  <si>
    <t>702727621061</t>
  </si>
  <si>
    <t>2225491</t>
  </si>
  <si>
    <t>158584139</t>
  </si>
  <si>
    <t>波士顿公园广场酒店</t>
  </si>
  <si>
    <t>ZHANG/HONGMING</t>
  </si>
  <si>
    <t>2021-08-29</t>
  </si>
  <si>
    <t>2021-09-01</t>
  </si>
  <si>
    <t>¥3,006.00</t>
  </si>
  <si>
    <t>2021-08-18 09:22:34</t>
  </si>
  <si>
    <t>¥276.00</t>
  </si>
  <si>
    <t>¥12.29</t>
  </si>
  <si>
    <t>¥263.71</t>
  </si>
  <si>
    <t>Cozy Room</t>
  </si>
  <si>
    <t>702723301088</t>
  </si>
  <si>
    <t>2222243</t>
  </si>
  <si>
    <t>179513999</t>
  </si>
  <si>
    <t>迪拜克里克喜来登酒店</t>
  </si>
  <si>
    <t>LUO/XIAOPING|WANG/CHEN|DU/XINZHI</t>
  </si>
  <si>
    <t>2021-08-13</t>
  </si>
  <si>
    <t>2021-08-19</t>
  </si>
  <si>
    <t>¥7,335.00</t>
  </si>
  <si>
    <t>¥702.00</t>
  </si>
  <si>
    <t>¥6,633.00</t>
  </si>
  <si>
    <t>deluxe king room with city view</t>
  </si>
  <si>
    <t>702729524659</t>
  </si>
  <si>
    <t>2227482</t>
  </si>
  <si>
    <t>221902781</t>
  </si>
  <si>
    <t>粤海华美湾际酒店</t>
  </si>
  <si>
    <t>NG/YINLEUNG</t>
  </si>
  <si>
    <t>2021-08-20</t>
  </si>
  <si>
    <t>¥272.00</t>
  </si>
  <si>
    <t>¥23.00</t>
  </si>
  <si>
    <t>¥249.00</t>
  </si>
  <si>
    <t>Wharney Deluxe Double Room</t>
  </si>
  <si>
    <t>702729175512</t>
  </si>
  <si>
    <t>2226953</t>
  </si>
  <si>
    <t>805374691</t>
  </si>
  <si>
    <t>迪拜棕榈岛 W 酒店</t>
  </si>
  <si>
    <t>WAN/ANFENG|ZHONG/YUTING</t>
  </si>
  <si>
    <t>¥2,024.00</t>
  </si>
  <si>
    <t>¥185.00</t>
  </si>
  <si>
    <t>¥1,839.00</t>
  </si>
  <si>
    <t>Spectacular Skyline view 2 Double Room</t>
  </si>
  <si>
    <t>702730119195</t>
  </si>
  <si>
    <t>2228327</t>
  </si>
  <si>
    <t>239342816</t>
  </si>
  <si>
    <t>莫沃希尔顿欢朋旅馆&amp;套房酒店</t>
  </si>
  <si>
    <t>MIAO/YU|HAO/LIANGJI</t>
  </si>
  <si>
    <t>2021-08-21</t>
  </si>
  <si>
    <t>¥935.00</t>
  </si>
  <si>
    <t>¥86.00</t>
  </si>
  <si>
    <t>¥849.00</t>
  </si>
  <si>
    <t>2 Queen Bed Room</t>
  </si>
  <si>
    <t>合计</t>
  </si>
  <si>
    <t/>
  </si>
  <si>
    <t>¥14,496.00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</si>
  <si>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</si>
  <si>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</si>
  <si>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</si>
  <si>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</si>
  <si>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</si>
  <si>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</si>
  <si>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</si>
  <si>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</si>
  <si>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</si>
  <si>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本期扣款</t>
    </r>
    <r>
      <rPr>
        <sz val="10"/>
        <rFont val="Arial"/>
        <charset val="134"/>
      </rPr>
      <t>12.29</t>
    </r>
    <r>
      <rPr>
        <sz val="10"/>
        <rFont val="宋体"/>
        <charset val="134"/>
      </rPr>
      <t>元</t>
    </r>
  </si>
  <si>
    <t>A210824101610481</t>
  </si>
  <si>
    <r>
      <t>总计：</t>
    </r>
    <r>
      <rPr>
        <sz val="10"/>
        <rFont val="Arial"/>
        <charset val="134"/>
      </rPr>
      <t>13222.71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</si>
  <si>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</si>
  <si>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</si>
  <si>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</si>
  <si>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</si>
  <si>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</si>
  <si>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</si>
  <si>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</si>
  <si>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</si>
  <si>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</si>
  <si>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</si>
  <si>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</si>
  <si>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</si>
  <si>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</si>
  <si>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</si>
  <si>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</si>
  <si>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</si>
  <si>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MIAO YU,HAO LIANGJI</t>
  </si>
  <si>
    <t>退房日周结</t>
  </si>
  <si>
    <t>849.00</t>
  </si>
  <si>
    <t>RMB</t>
  </si>
  <si>
    <t>0</t>
  </si>
  <si>
    <t>0.00</t>
  </si>
  <si>
    <t>去哪儿直连</t>
  </si>
  <si>
    <t>2021-08-20 19:30:03</t>
  </si>
  <si>
    <t>汇智国际旅游发展有限公司</t>
  </si>
  <si>
    <t>直连</t>
  </si>
  <si>
    <t>NG YINLEUNG</t>
  </si>
  <si>
    <t>249.00</t>
  </si>
  <si>
    <t>2021-08-19 18:36:10</t>
  </si>
  <si>
    <t>迪拜棕榈岛W酒店</t>
  </si>
  <si>
    <t>WAN ANFENG,ZHONG YUTING</t>
  </si>
  <si>
    <t>1839.00</t>
  </si>
  <si>
    <t>2021-08-19 04:08:41</t>
  </si>
  <si>
    <t>迪拜河喜来登大酒店</t>
  </si>
  <si>
    <t>LUO XIAOPING,WANG CHEN,DU XINZHI</t>
  </si>
  <si>
    <t>6633.00</t>
  </si>
  <si>
    <t>2021-08-13 01:03:12</t>
  </si>
  <si>
    <t>WU TONG</t>
  </si>
  <si>
    <t>2556.00</t>
  </si>
  <si>
    <t>2021-08-01 20:20:05</t>
  </si>
  <si>
    <t>702688316393</t>
  </si>
  <si>
    <t>2190689</t>
  </si>
  <si>
    <t>XIE GUOKAI</t>
  </si>
  <si>
    <t>2021-07-09 23:31:41</t>
  </si>
  <si>
    <t>KONG HAOCHENG</t>
  </si>
  <si>
    <t>833.00</t>
  </si>
  <si>
    <t>2021-07-09 18:39:33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</si>
</sst>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8" borderId="15" applyNumberFormat="0" applyFon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20" borderId="16" applyNumberForma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7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19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7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23</v>
      </c>
      <c r="J8" s="9" t="s">
        <v>19</v>
      </c>
      <c r="K8" s="9" t="s">
        <v>23</v>
      </c>
    </row>
    <row r="9" ht="15" customHeight="1" spans="1:11">
      <c r="A9" s="34" t="s">
        <v>27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28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29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30</v>
      </c>
      <c r="B12" s="39"/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2</v>
      </c>
      <c r="N2" s="8" t="s">
        <v>79</v>
      </c>
      <c r="O2" s="8" t="s">
        <v>80</v>
      </c>
      <c r="P2" s="8" t="s">
        <v>81</v>
      </c>
      <c r="Q2" s="8"/>
      <c r="R2" s="12" t="s">
        <v>82</v>
      </c>
      <c r="S2" s="13" t="s">
        <v>19</v>
      </c>
      <c r="T2" s="8"/>
      <c r="U2" s="12" t="s">
        <v>19</v>
      </c>
      <c r="V2" s="12" t="s">
        <v>82</v>
      </c>
      <c r="W2" s="13" t="s">
        <v>83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 t="s">
        <v>88</v>
      </c>
      <c r="C3" s="7" t="s">
        <v>72</v>
      </c>
      <c r="D3" s="7" t="s">
        <v>73</v>
      </c>
      <c r="E3" s="7" t="s">
        <v>74</v>
      </c>
      <c r="F3" s="7" t="s">
        <v>73</v>
      </c>
      <c r="G3" s="7" t="s">
        <v>89</v>
      </c>
      <c r="H3" s="8" t="s">
        <v>90</v>
      </c>
      <c r="I3" s="8" t="s">
        <v>77</v>
      </c>
      <c r="J3" s="8" t="s">
        <v>2</v>
      </c>
      <c r="K3" s="8" t="s">
        <v>91</v>
      </c>
      <c r="L3" s="8">
        <v>1</v>
      </c>
      <c r="M3" s="8">
        <v>1</v>
      </c>
      <c r="N3" s="8" t="s">
        <v>92</v>
      </c>
      <c r="O3" s="8" t="s">
        <v>81</v>
      </c>
      <c r="P3" s="8" t="s">
        <v>93</v>
      </c>
      <c r="Q3" s="8"/>
      <c r="R3" s="12" t="s">
        <v>94</v>
      </c>
      <c r="S3" s="13" t="s">
        <v>19</v>
      </c>
      <c r="T3" s="8"/>
      <c r="U3" s="12" t="s">
        <v>19</v>
      </c>
      <c r="V3" s="12" t="s">
        <v>94</v>
      </c>
      <c r="W3" s="13" t="s">
        <v>95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98</v>
      </c>
      <c r="B4" s="7" t="s">
        <v>99</v>
      </c>
      <c r="C4" s="7" t="s">
        <v>72</v>
      </c>
      <c r="D4" s="7" t="s">
        <v>73</v>
      </c>
      <c r="E4" s="7" t="s">
        <v>74</v>
      </c>
      <c r="F4" s="7" t="s">
        <v>73</v>
      </c>
      <c r="G4" s="7" t="s">
        <v>100</v>
      </c>
      <c r="H4" s="8" t="s">
        <v>101</v>
      </c>
      <c r="I4" s="8" t="s">
        <v>77</v>
      </c>
      <c r="J4" s="8" t="s">
        <v>2</v>
      </c>
      <c r="K4" s="8" t="s">
        <v>102</v>
      </c>
      <c r="L4" s="8">
        <v>1</v>
      </c>
      <c r="M4" s="8">
        <v>3</v>
      </c>
      <c r="N4" s="8" t="s">
        <v>93</v>
      </c>
      <c r="O4" s="8" t="s">
        <v>103</v>
      </c>
      <c r="P4" s="8" t="s">
        <v>104</v>
      </c>
      <c r="Q4" s="8"/>
      <c r="R4" s="12" t="s">
        <v>105</v>
      </c>
      <c r="S4" s="13" t="s">
        <v>21</v>
      </c>
      <c r="T4" s="8" t="s">
        <v>106</v>
      </c>
      <c r="U4" s="12" t="s">
        <v>19</v>
      </c>
      <c r="V4" s="12" t="s">
        <v>107</v>
      </c>
      <c r="W4" s="13" t="s">
        <v>108</v>
      </c>
      <c r="X4" s="13" t="s">
        <v>19</v>
      </c>
      <c r="Y4" s="12" t="s">
        <v>19</v>
      </c>
      <c r="Z4" s="13" t="s">
        <v>19</v>
      </c>
      <c r="AA4" s="15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111</v>
      </c>
      <c r="B5" s="7" t="s">
        <v>112</v>
      </c>
      <c r="C5" s="7" t="s">
        <v>72</v>
      </c>
      <c r="D5" s="7" t="s">
        <v>73</v>
      </c>
      <c r="E5" s="7" t="s">
        <v>74</v>
      </c>
      <c r="F5" s="7" t="s">
        <v>73</v>
      </c>
      <c r="G5" s="7" t="s">
        <v>113</v>
      </c>
      <c r="H5" s="8" t="s">
        <v>114</v>
      </c>
      <c r="I5" s="8" t="s">
        <v>77</v>
      </c>
      <c r="J5" s="8" t="s">
        <v>2</v>
      </c>
      <c r="K5" s="8" t="s">
        <v>115</v>
      </c>
      <c r="L5" s="8">
        <v>3</v>
      </c>
      <c r="M5" s="8">
        <v>5</v>
      </c>
      <c r="N5" s="8" t="s">
        <v>116</v>
      </c>
      <c r="O5" s="8" t="s">
        <v>80</v>
      </c>
      <c r="P5" s="8" t="s">
        <v>117</v>
      </c>
      <c r="Q5" s="8"/>
      <c r="R5" s="12" t="s">
        <v>118</v>
      </c>
      <c r="S5" s="13" t="s">
        <v>19</v>
      </c>
      <c r="T5" s="8"/>
      <c r="U5" s="12" t="s">
        <v>19</v>
      </c>
      <c r="V5" s="12" t="s">
        <v>118</v>
      </c>
      <c r="W5" s="13" t="s">
        <v>119</v>
      </c>
      <c r="X5" s="13" t="s">
        <v>19</v>
      </c>
      <c r="Y5" s="12" t="s">
        <v>19</v>
      </c>
      <c r="Z5" s="13" t="s">
        <v>19</v>
      </c>
      <c r="AA5" s="15" t="s">
        <v>19</v>
      </c>
      <c r="AB5" t="s">
        <v>19</v>
      </c>
      <c r="AC5" t="s">
        <v>120</v>
      </c>
      <c r="AD5" t="s">
        <v>6</v>
      </c>
      <c r="AE5" t="s">
        <v>121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122</v>
      </c>
      <c r="B6" s="7" t="s">
        <v>123</v>
      </c>
      <c r="C6" s="7" t="s">
        <v>72</v>
      </c>
      <c r="D6" s="7" t="s">
        <v>73</v>
      </c>
      <c r="E6" s="7" t="s">
        <v>74</v>
      </c>
      <c r="F6" s="7" t="s">
        <v>73</v>
      </c>
      <c r="G6" s="7" t="s">
        <v>124</v>
      </c>
      <c r="H6" s="8" t="s">
        <v>125</v>
      </c>
      <c r="I6" s="8" t="s">
        <v>77</v>
      </c>
      <c r="J6" s="8" t="s">
        <v>2</v>
      </c>
      <c r="K6" s="8" t="s">
        <v>126</v>
      </c>
      <c r="L6" s="8">
        <v>1</v>
      </c>
      <c r="M6" s="8">
        <v>1</v>
      </c>
      <c r="N6" s="8" t="s">
        <v>117</v>
      </c>
      <c r="O6" s="8" t="s">
        <v>117</v>
      </c>
      <c r="P6" s="8" t="s">
        <v>127</v>
      </c>
      <c r="Q6" s="8"/>
      <c r="R6" s="12" t="s">
        <v>128</v>
      </c>
      <c r="S6" s="13" t="s">
        <v>19</v>
      </c>
      <c r="T6" s="8"/>
      <c r="U6" s="12" t="s">
        <v>19</v>
      </c>
      <c r="V6" s="12" t="s">
        <v>128</v>
      </c>
      <c r="W6" s="13" t="s">
        <v>129</v>
      </c>
      <c r="X6" s="13" t="s">
        <v>19</v>
      </c>
      <c r="Y6" s="12" t="s">
        <v>19</v>
      </c>
      <c r="Z6" s="13" t="s">
        <v>19</v>
      </c>
      <c r="AA6" s="15" t="s">
        <v>19</v>
      </c>
      <c r="AB6" t="s">
        <v>19</v>
      </c>
      <c r="AC6" t="s">
        <v>130</v>
      </c>
      <c r="AD6" t="s">
        <v>6</v>
      </c>
      <c r="AE6" t="s">
        <v>131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132</v>
      </c>
      <c r="B7" s="7" t="s">
        <v>133</v>
      </c>
      <c r="C7" s="7" t="s">
        <v>72</v>
      </c>
      <c r="D7" s="7" t="s">
        <v>73</v>
      </c>
      <c r="E7" s="7" t="s">
        <v>74</v>
      </c>
      <c r="F7" s="7" t="s">
        <v>73</v>
      </c>
      <c r="G7" s="7" t="s">
        <v>134</v>
      </c>
      <c r="H7" s="8" t="s">
        <v>135</v>
      </c>
      <c r="I7" s="8" t="s">
        <v>77</v>
      </c>
      <c r="J7" s="8" t="s">
        <v>2</v>
      </c>
      <c r="K7" s="8" t="s">
        <v>136</v>
      </c>
      <c r="L7" s="8">
        <v>1</v>
      </c>
      <c r="M7" s="8">
        <v>1</v>
      </c>
      <c r="N7" s="8" t="s">
        <v>117</v>
      </c>
      <c r="O7" s="8" t="s">
        <v>117</v>
      </c>
      <c r="P7" s="8" t="s">
        <v>127</v>
      </c>
      <c r="Q7" s="8"/>
      <c r="R7" s="12" t="s">
        <v>137</v>
      </c>
      <c r="S7" s="13" t="s">
        <v>19</v>
      </c>
      <c r="T7" s="8"/>
      <c r="U7" s="12" t="s">
        <v>19</v>
      </c>
      <c r="V7" s="12" t="s">
        <v>137</v>
      </c>
      <c r="W7" s="13" t="s">
        <v>138</v>
      </c>
      <c r="X7" s="13" t="s">
        <v>19</v>
      </c>
      <c r="Y7" s="12" t="s">
        <v>19</v>
      </c>
      <c r="Z7" s="13" t="s">
        <v>19</v>
      </c>
      <c r="AA7" s="15" t="s">
        <v>19</v>
      </c>
      <c r="AB7" t="s">
        <v>19</v>
      </c>
      <c r="AC7" t="s">
        <v>139</v>
      </c>
      <c r="AD7" t="s">
        <v>6</v>
      </c>
      <c r="AE7" t="s">
        <v>140</v>
      </c>
      <c r="AF7" t="s">
        <v>86</v>
      </c>
      <c r="AG7" t="s">
        <v>73</v>
      </c>
      <c r="AH7" t="s">
        <v>19</v>
      </c>
    </row>
    <row r="8" ht="14.25" customHeight="1" spans="1:34">
      <c r="A8" s="7" t="s">
        <v>141</v>
      </c>
      <c r="B8" s="7" t="s">
        <v>142</v>
      </c>
      <c r="C8" s="7" t="s">
        <v>72</v>
      </c>
      <c r="D8" s="7" t="s">
        <v>73</v>
      </c>
      <c r="E8" s="7" t="s">
        <v>74</v>
      </c>
      <c r="F8" s="7" t="s">
        <v>73</v>
      </c>
      <c r="G8" s="7" t="s">
        <v>143</v>
      </c>
      <c r="H8" s="8" t="s">
        <v>144</v>
      </c>
      <c r="I8" s="8" t="s">
        <v>77</v>
      </c>
      <c r="J8" s="8" t="s">
        <v>2</v>
      </c>
      <c r="K8" s="8" t="s">
        <v>145</v>
      </c>
      <c r="L8" s="8">
        <v>1</v>
      </c>
      <c r="M8" s="8">
        <v>1</v>
      </c>
      <c r="N8" s="8" t="s">
        <v>127</v>
      </c>
      <c r="O8" s="8" t="s">
        <v>127</v>
      </c>
      <c r="P8" s="8" t="s">
        <v>146</v>
      </c>
      <c r="Q8" s="8"/>
      <c r="R8" s="12" t="s">
        <v>147</v>
      </c>
      <c r="S8" s="13" t="s">
        <v>19</v>
      </c>
      <c r="T8" s="8"/>
      <c r="U8" s="12" t="s">
        <v>19</v>
      </c>
      <c r="V8" s="12" t="s">
        <v>147</v>
      </c>
      <c r="W8" s="13" t="s">
        <v>148</v>
      </c>
      <c r="X8" s="13" t="s">
        <v>19</v>
      </c>
      <c r="Y8" s="12" t="s">
        <v>19</v>
      </c>
      <c r="Z8" s="13" t="s">
        <v>19</v>
      </c>
      <c r="AA8" s="15" t="s">
        <v>19</v>
      </c>
      <c r="AB8" t="s">
        <v>19</v>
      </c>
      <c r="AC8" t="s">
        <v>149</v>
      </c>
      <c r="AD8" t="s">
        <v>6</v>
      </c>
      <c r="AE8" t="s">
        <v>150</v>
      </c>
      <c r="AF8" t="s">
        <v>86</v>
      </c>
      <c r="AG8" t="s">
        <v>73</v>
      </c>
      <c r="AH8" t="s">
        <v>19</v>
      </c>
    </row>
    <row r="9" customHeight="1" spans="1:32">
      <c r="A9" s="11" t="s">
        <v>151</v>
      </c>
      <c r="B9" s="11"/>
      <c r="C9" s="11" t="s">
        <v>152</v>
      </c>
      <c r="D9" s="11"/>
      <c r="E9" s="11"/>
      <c r="F9" s="11"/>
      <c r="G9" s="11" t="s">
        <v>152</v>
      </c>
      <c r="H9" s="11" t="s">
        <v>152</v>
      </c>
      <c r="I9" s="11" t="s">
        <v>152</v>
      </c>
      <c r="J9" s="11" t="s">
        <v>152</v>
      </c>
      <c r="K9" s="11" t="s">
        <v>152</v>
      </c>
      <c r="L9" s="11" t="s">
        <v>152</v>
      </c>
      <c r="M9" s="11" t="s">
        <v>152</v>
      </c>
      <c r="N9" s="11" t="s">
        <v>152</v>
      </c>
      <c r="O9" s="11" t="s">
        <v>152</v>
      </c>
      <c r="P9" s="11" t="s">
        <v>152</v>
      </c>
      <c r="Q9" s="11"/>
      <c r="R9" s="14" t="s">
        <v>20</v>
      </c>
      <c r="S9" s="14" t="s">
        <v>21</v>
      </c>
      <c r="T9" s="11" t="s">
        <v>152</v>
      </c>
      <c r="U9" s="14"/>
      <c r="V9" s="14" t="s">
        <v>153</v>
      </c>
      <c r="W9" s="14" t="s">
        <v>22</v>
      </c>
      <c r="X9" s="14"/>
      <c r="Y9" s="14"/>
      <c r="Z9" s="14"/>
      <c r="AA9" s="11"/>
      <c r="AB9" s="14"/>
      <c r="AC9" s="11"/>
      <c r="AD9" s="11" t="s">
        <v>152</v>
      </c>
      <c r="AE9" s="11"/>
      <c r="AF9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154</v>
      </c>
      <c r="B1" s="4" t="s">
        <v>155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156</v>
      </c>
      <c r="H1" s="4" t="s">
        <v>157</v>
      </c>
      <c r="I1" s="4" t="s">
        <v>13</v>
      </c>
      <c r="J1" s="4" t="s">
        <v>17</v>
      </c>
      <c r="K1" s="4" t="s">
        <v>18</v>
      </c>
      <c r="L1" s="10" t="s">
        <v>158</v>
      </c>
      <c r="M1" s="4" t="s">
        <v>159</v>
      </c>
      <c r="N1" s="4" t="s">
        <v>160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161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F17" sqref="F16:F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162</v>
      </c>
    </row>
    <row r="2" ht="14.25" customHeight="1" spans="1:9">
      <c r="A2" s="7" t="s">
        <v>70</v>
      </c>
      <c r="B2" s="8" t="s">
        <v>80</v>
      </c>
      <c r="C2" s="8" t="s">
        <v>81</v>
      </c>
      <c r="D2" s="3">
        <v>2556</v>
      </c>
      <c r="E2" t="str">
        <f>VLOOKUP(A2,HOP!A:L,12,0)</f>
        <v>2556.00</v>
      </c>
      <c r="F2" t="str">
        <f>VLOOKUP(A2,HOP!A:C,3,0)</f>
        <v>2215377</v>
      </c>
      <c r="G2">
        <f>D2-E2</f>
        <v>0</v>
      </c>
      <c r="H2" t="str">
        <f>$H$1&amp;F2</f>
        <v>，2215377</v>
      </c>
      <c r="I2" t="str">
        <f>VLOOKUP(A2,HOP!A:T,20,0)</f>
        <v>直连</v>
      </c>
    </row>
    <row r="3" ht="14.25" customHeight="1" spans="1:9">
      <c r="A3" s="7" t="s">
        <v>87</v>
      </c>
      <c r="B3" s="8" t="s">
        <v>81</v>
      </c>
      <c r="C3" s="8" t="s">
        <v>93</v>
      </c>
      <c r="D3" s="3">
        <v>833</v>
      </c>
      <c r="E3" t="str">
        <f>VLOOKUP(A3,HOP!A:L,12,0)</f>
        <v>833.00</v>
      </c>
      <c r="F3" t="str">
        <f>VLOOKUP(A3,HOP!A:C,3,0)</f>
        <v>2190023</v>
      </c>
      <c r="G3">
        <f t="shared" ref="G3:G8" si="0">D3-E3</f>
        <v>0</v>
      </c>
      <c r="H3" t="str">
        <f t="shared" ref="H3:H8" si="1">$H$1&amp;F3</f>
        <v>，2190023</v>
      </c>
      <c r="I3" t="str">
        <f>VLOOKUP(A3,HOP!A:T,20,0)</f>
        <v>直连</v>
      </c>
    </row>
    <row r="4" ht="14.25" customHeight="1" spans="1:10">
      <c r="A4" s="43" t="s">
        <v>98</v>
      </c>
      <c r="B4" s="8" t="s">
        <v>103</v>
      </c>
      <c r="C4" s="8" t="s">
        <v>104</v>
      </c>
      <c r="D4" s="3">
        <v>263.71</v>
      </c>
      <c r="E4">
        <v>276</v>
      </c>
      <c r="F4">
        <v>2225491</v>
      </c>
      <c r="G4">
        <f t="shared" si="0"/>
        <v>-12.29</v>
      </c>
      <c r="H4" t="str">
        <f t="shared" si="1"/>
        <v>，2225491</v>
      </c>
      <c r="I4" t="e">
        <f>VLOOKUP(A4,HOP!A:T,20,0)</f>
        <v>#N/A</v>
      </c>
      <c r="J4" s="6" t="s">
        <v>163</v>
      </c>
    </row>
    <row r="5" ht="14.25" customHeight="1" spans="1:9">
      <c r="A5" s="7" t="s">
        <v>111</v>
      </c>
      <c r="B5" s="8" t="s">
        <v>80</v>
      </c>
      <c r="C5" s="8" t="s">
        <v>117</v>
      </c>
      <c r="D5" s="3">
        <v>6633</v>
      </c>
      <c r="E5" t="str">
        <f>VLOOKUP(A5,HOP!A:L,12,0)</f>
        <v>6633.00</v>
      </c>
      <c r="F5" t="str">
        <f>VLOOKUP(A5,HOP!A:C,3,0)</f>
        <v>2222243</v>
      </c>
      <c r="G5">
        <f t="shared" si="0"/>
        <v>0</v>
      </c>
      <c r="H5" t="str">
        <f t="shared" si="1"/>
        <v>，2222243</v>
      </c>
      <c r="I5" t="str">
        <f>VLOOKUP(A5,HOP!A:T,20,0)</f>
        <v>直连</v>
      </c>
    </row>
    <row r="6" ht="14.25" customHeight="1" spans="1:9">
      <c r="A6" s="7" t="s">
        <v>122</v>
      </c>
      <c r="B6" s="8" t="s">
        <v>117</v>
      </c>
      <c r="C6" s="8" t="s">
        <v>127</v>
      </c>
      <c r="D6" s="3">
        <v>249</v>
      </c>
      <c r="E6" t="str">
        <f>VLOOKUP(A6,HOP!A:L,12,0)</f>
        <v>249.00</v>
      </c>
      <c r="F6" t="str">
        <f>VLOOKUP(A6,HOP!A:C,3,0)</f>
        <v>2227482</v>
      </c>
      <c r="G6">
        <f t="shared" si="0"/>
        <v>0</v>
      </c>
      <c r="H6" t="str">
        <f t="shared" si="1"/>
        <v>，2227482</v>
      </c>
      <c r="I6" t="str">
        <f>VLOOKUP(A6,HOP!A:T,20,0)</f>
        <v>直连</v>
      </c>
    </row>
    <row r="7" ht="14.25" customHeight="1" spans="1:9">
      <c r="A7" s="7" t="s">
        <v>132</v>
      </c>
      <c r="B7" s="8" t="s">
        <v>117</v>
      </c>
      <c r="C7" s="8" t="s">
        <v>127</v>
      </c>
      <c r="D7" s="3">
        <v>1839</v>
      </c>
      <c r="E7" t="str">
        <f>VLOOKUP(A7,HOP!A:L,12,0)</f>
        <v>1839.00</v>
      </c>
      <c r="F7" t="str">
        <f>VLOOKUP(A7,HOP!A:C,3,0)</f>
        <v>2226953</v>
      </c>
      <c r="G7">
        <f t="shared" si="0"/>
        <v>0</v>
      </c>
      <c r="H7" t="str">
        <f t="shared" si="1"/>
        <v>，2226953</v>
      </c>
      <c r="I7" t="str">
        <f>VLOOKUP(A7,HOP!A:T,20,0)</f>
        <v>直连</v>
      </c>
    </row>
    <row r="8" ht="14.25" customHeight="1" spans="1:9">
      <c r="A8" s="7" t="s">
        <v>141</v>
      </c>
      <c r="B8" s="8" t="s">
        <v>127</v>
      </c>
      <c r="C8" s="8" t="s">
        <v>146</v>
      </c>
      <c r="D8" s="3">
        <v>849</v>
      </c>
      <c r="E8" t="str">
        <f>VLOOKUP(A8,HOP!A:L,12,0)</f>
        <v>849.00</v>
      </c>
      <c r="F8" t="str">
        <f>VLOOKUP(A8,HOP!A:C,3,0)</f>
        <v>2228327</v>
      </c>
      <c r="G8">
        <f t="shared" si="0"/>
        <v>0</v>
      </c>
      <c r="H8" t="str">
        <f t="shared" si="1"/>
        <v>，2228327</v>
      </c>
      <c r="I8" t="str">
        <f>VLOOKUP(A8,HOP!A:T,20,0)</f>
        <v>直连</v>
      </c>
    </row>
    <row r="10" spans="4:4">
      <c r="D10" s="3">
        <f>SUM(D2:D9)</f>
        <v>13222.71</v>
      </c>
    </row>
    <row r="11" ht="14.25" spans="4:4">
      <c r="D11" s="9" t="s">
        <v>23</v>
      </c>
    </row>
    <row r="13" spans="1:1">
      <c r="A13" t="s">
        <v>164</v>
      </c>
    </row>
    <row r="14" spans="1:1">
      <c r="A14" s="6" t="s">
        <v>165</v>
      </c>
    </row>
  </sheetData>
  <autoFilter ref="A1:I8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D1" sqref="D$1:D$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0">
      <c r="A1" s="2" t="s">
        <v>166</v>
      </c>
      <c r="B1" s="2" t="s">
        <v>167</v>
      </c>
      <c r="C1" s="2" t="s">
        <v>168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169</v>
      </c>
      <c r="I1" s="2" t="s">
        <v>170</v>
      </c>
      <c r="J1" s="2" t="s">
        <v>171</v>
      </c>
      <c r="K1" s="2" t="s">
        <v>172</v>
      </c>
      <c r="L1" s="2" t="s">
        <v>173</v>
      </c>
      <c r="M1" s="2" t="s">
        <v>174</v>
      </c>
      <c r="N1" s="2" t="s">
        <v>175</v>
      </c>
      <c r="O1" s="2" t="s">
        <v>176</v>
      </c>
      <c r="P1" s="2" t="s">
        <v>177</v>
      </c>
      <c r="Q1" s="2" t="s">
        <v>178</v>
      </c>
      <c r="R1" s="2" t="s">
        <v>179</v>
      </c>
      <c r="S1" s="2" t="s">
        <v>180</v>
      </c>
      <c r="T1" s="2" t="s">
        <v>181</v>
      </c>
    </row>
    <row r="2" s="1" customFormat="1" spans="1:20">
      <c r="A2" s="1" t="s">
        <v>141</v>
      </c>
      <c r="B2" s="1" t="s">
        <v>127</v>
      </c>
      <c r="C2" s="1" t="s">
        <v>142</v>
      </c>
      <c r="D2" s="1" t="s">
        <v>144</v>
      </c>
      <c r="E2" s="1" t="s">
        <v>182</v>
      </c>
      <c r="F2" s="1" t="s">
        <v>127</v>
      </c>
      <c r="G2" s="1" t="s">
        <v>146</v>
      </c>
      <c r="H2" s="1" t="s">
        <v>183</v>
      </c>
      <c r="I2" s="1" t="s">
        <v>184</v>
      </c>
      <c r="J2" s="1" t="s">
        <v>185</v>
      </c>
      <c r="K2" s="1" t="s">
        <v>184</v>
      </c>
      <c r="L2" s="1" t="s">
        <v>184</v>
      </c>
      <c r="M2" s="1" t="s">
        <v>186</v>
      </c>
      <c r="N2" s="1" t="s">
        <v>186</v>
      </c>
      <c r="O2" s="1" t="s">
        <v>187</v>
      </c>
      <c r="P2" s="1" t="s">
        <v>188</v>
      </c>
      <c r="Q2" s="1" t="s">
        <v>189</v>
      </c>
      <c r="R2" s="1" t="s">
        <v>73</v>
      </c>
      <c r="S2" s="1" t="s">
        <v>190</v>
      </c>
      <c r="T2" s="1" t="s">
        <v>191</v>
      </c>
    </row>
    <row r="3" s="1" customFormat="1" spans="1:20">
      <c r="A3" s="1" t="s">
        <v>122</v>
      </c>
      <c r="B3" s="1" t="s">
        <v>117</v>
      </c>
      <c r="C3" s="1" t="s">
        <v>123</v>
      </c>
      <c r="D3" s="1" t="s">
        <v>125</v>
      </c>
      <c r="E3" s="1" t="s">
        <v>192</v>
      </c>
      <c r="F3" s="1" t="s">
        <v>117</v>
      </c>
      <c r="G3" s="1" t="s">
        <v>127</v>
      </c>
      <c r="H3" s="1" t="s">
        <v>183</v>
      </c>
      <c r="I3" s="1" t="s">
        <v>193</v>
      </c>
      <c r="J3" s="1" t="s">
        <v>185</v>
      </c>
      <c r="K3" s="1" t="s">
        <v>193</v>
      </c>
      <c r="L3" s="1" t="s">
        <v>193</v>
      </c>
      <c r="M3" s="1" t="s">
        <v>186</v>
      </c>
      <c r="N3" s="1" t="s">
        <v>186</v>
      </c>
      <c r="O3" s="1" t="s">
        <v>187</v>
      </c>
      <c r="P3" s="1" t="s">
        <v>188</v>
      </c>
      <c r="Q3" s="1" t="s">
        <v>194</v>
      </c>
      <c r="R3" s="1" t="s">
        <v>73</v>
      </c>
      <c r="S3" s="1" t="s">
        <v>190</v>
      </c>
      <c r="T3" s="1" t="s">
        <v>191</v>
      </c>
    </row>
    <row r="4" s="1" customFormat="1" spans="1:20">
      <c r="A4" s="1" t="s">
        <v>132</v>
      </c>
      <c r="B4" s="1" t="s">
        <v>117</v>
      </c>
      <c r="C4" s="1" t="s">
        <v>133</v>
      </c>
      <c r="D4" s="1" t="s">
        <v>195</v>
      </c>
      <c r="E4" s="1" t="s">
        <v>196</v>
      </c>
      <c r="F4" s="1" t="s">
        <v>117</v>
      </c>
      <c r="G4" s="1" t="s">
        <v>127</v>
      </c>
      <c r="H4" s="1" t="s">
        <v>183</v>
      </c>
      <c r="I4" s="1" t="s">
        <v>197</v>
      </c>
      <c r="J4" s="1" t="s">
        <v>185</v>
      </c>
      <c r="K4" s="1" t="s">
        <v>197</v>
      </c>
      <c r="L4" s="1" t="s">
        <v>197</v>
      </c>
      <c r="M4" s="1" t="s">
        <v>186</v>
      </c>
      <c r="N4" s="1" t="s">
        <v>186</v>
      </c>
      <c r="O4" s="1" t="s">
        <v>187</v>
      </c>
      <c r="P4" s="1" t="s">
        <v>188</v>
      </c>
      <c r="Q4" s="1" t="s">
        <v>198</v>
      </c>
      <c r="R4" s="1" t="s">
        <v>73</v>
      </c>
      <c r="S4" s="1" t="s">
        <v>190</v>
      </c>
      <c r="T4" s="1" t="s">
        <v>191</v>
      </c>
    </row>
    <row r="5" s="1" customFormat="1" spans="1:20">
      <c r="A5" s="1" t="s">
        <v>111</v>
      </c>
      <c r="B5" s="1" t="s">
        <v>116</v>
      </c>
      <c r="C5" s="1" t="s">
        <v>112</v>
      </c>
      <c r="D5" s="1" t="s">
        <v>199</v>
      </c>
      <c r="E5" s="1" t="s">
        <v>200</v>
      </c>
      <c r="F5" s="1" t="s">
        <v>80</v>
      </c>
      <c r="G5" s="1" t="s">
        <v>117</v>
      </c>
      <c r="H5" s="1" t="s">
        <v>183</v>
      </c>
      <c r="I5" s="1" t="s">
        <v>201</v>
      </c>
      <c r="J5" s="1" t="s">
        <v>185</v>
      </c>
      <c r="K5" s="1" t="s">
        <v>201</v>
      </c>
      <c r="L5" s="1" t="s">
        <v>201</v>
      </c>
      <c r="M5" s="1" t="s">
        <v>186</v>
      </c>
      <c r="N5" s="1" t="s">
        <v>186</v>
      </c>
      <c r="O5" s="1" t="s">
        <v>187</v>
      </c>
      <c r="P5" s="1" t="s">
        <v>188</v>
      </c>
      <c r="Q5" s="1" t="s">
        <v>202</v>
      </c>
      <c r="R5" s="1" t="s">
        <v>73</v>
      </c>
      <c r="S5" s="1" t="s">
        <v>190</v>
      </c>
      <c r="T5" s="1" t="s">
        <v>191</v>
      </c>
    </row>
    <row r="6" s="1" customFormat="1" spans="1:20">
      <c r="A6" s="1" t="s">
        <v>70</v>
      </c>
      <c r="B6" s="1" t="s">
        <v>79</v>
      </c>
      <c r="C6" s="1" t="s">
        <v>71</v>
      </c>
      <c r="D6" s="1" t="s">
        <v>76</v>
      </c>
      <c r="E6" s="1" t="s">
        <v>203</v>
      </c>
      <c r="F6" s="1" t="s">
        <v>80</v>
      </c>
      <c r="G6" s="1" t="s">
        <v>81</v>
      </c>
      <c r="H6" s="1" t="s">
        <v>183</v>
      </c>
      <c r="I6" s="1" t="s">
        <v>204</v>
      </c>
      <c r="J6" s="1" t="s">
        <v>185</v>
      </c>
      <c r="K6" s="1" t="s">
        <v>204</v>
      </c>
      <c r="L6" s="1" t="s">
        <v>204</v>
      </c>
      <c r="M6" s="1" t="s">
        <v>186</v>
      </c>
      <c r="N6" s="1" t="s">
        <v>186</v>
      </c>
      <c r="O6" s="1" t="s">
        <v>187</v>
      </c>
      <c r="P6" s="1" t="s">
        <v>188</v>
      </c>
      <c r="Q6" s="1" t="s">
        <v>205</v>
      </c>
      <c r="R6" s="1" t="s">
        <v>73</v>
      </c>
      <c r="S6" s="1" t="s">
        <v>190</v>
      </c>
      <c r="T6" s="1" t="s">
        <v>191</v>
      </c>
    </row>
    <row r="7" s="1" customFormat="1" spans="1:20">
      <c r="A7" s="1" t="s">
        <v>206</v>
      </c>
      <c r="B7" s="1" t="s">
        <v>92</v>
      </c>
      <c r="C7" s="1" t="s">
        <v>207</v>
      </c>
      <c r="D7" s="1" t="s">
        <v>90</v>
      </c>
      <c r="E7" s="1" t="s">
        <v>208</v>
      </c>
      <c r="F7" s="1" t="s">
        <v>81</v>
      </c>
      <c r="G7" s="1" t="s">
        <v>93</v>
      </c>
      <c r="H7" s="1" t="s">
        <v>183</v>
      </c>
      <c r="I7" s="1" t="s">
        <v>187</v>
      </c>
      <c r="J7" s="1" t="s">
        <v>185</v>
      </c>
      <c r="K7" s="1" t="s">
        <v>187</v>
      </c>
      <c r="L7" s="1" t="s">
        <v>187</v>
      </c>
      <c r="M7" s="1" t="s">
        <v>186</v>
      </c>
      <c r="N7" s="1" t="s">
        <v>186</v>
      </c>
      <c r="O7" s="1" t="s">
        <v>187</v>
      </c>
      <c r="P7" s="1" t="s">
        <v>188</v>
      </c>
      <c r="Q7" s="1" t="s">
        <v>209</v>
      </c>
      <c r="R7" s="1" t="s">
        <v>73</v>
      </c>
      <c r="S7" s="1" t="s">
        <v>190</v>
      </c>
      <c r="T7" s="1" t="s">
        <v>191</v>
      </c>
    </row>
    <row r="8" s="1" customFormat="1" spans="1:20">
      <c r="A8" s="1" t="s">
        <v>87</v>
      </c>
      <c r="B8" s="1" t="s">
        <v>92</v>
      </c>
      <c r="C8" s="1" t="s">
        <v>88</v>
      </c>
      <c r="D8" s="1" t="s">
        <v>90</v>
      </c>
      <c r="E8" s="1" t="s">
        <v>210</v>
      </c>
      <c r="F8" s="1" t="s">
        <v>81</v>
      </c>
      <c r="G8" s="1" t="s">
        <v>93</v>
      </c>
      <c r="H8" s="1" t="s">
        <v>183</v>
      </c>
      <c r="I8" s="1" t="s">
        <v>211</v>
      </c>
      <c r="J8" s="1" t="s">
        <v>185</v>
      </c>
      <c r="K8" s="1" t="s">
        <v>211</v>
      </c>
      <c r="L8" s="1" t="s">
        <v>211</v>
      </c>
      <c r="M8" s="1" t="s">
        <v>186</v>
      </c>
      <c r="N8" s="1" t="s">
        <v>186</v>
      </c>
      <c r="O8" s="1" t="s">
        <v>187</v>
      </c>
      <c r="P8" s="1" t="s">
        <v>188</v>
      </c>
      <c r="Q8" s="1" t="s">
        <v>212</v>
      </c>
      <c r="R8" s="1" t="s">
        <v>73</v>
      </c>
      <c r="S8" s="1" t="s">
        <v>190</v>
      </c>
      <c r="T8" s="1" t="s">
        <v>191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2021-08-24T02:15:02Z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6D57D52F7D2740E5BB7C58D32678EE18</vt:lpwstr>
  </property>
</Properties>
</file>