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对账!$A$1:$I$19</definedName>
  </definedNames>
  <calcPr calcId="144525"/>
</workbook>
</file>

<file path=xl/sharedStrings.xml><?xml version="1.0" encoding="utf-8"?>
<sst xmlns="http://schemas.openxmlformats.org/spreadsheetml/2006/main" count="1079" uniqueCount="318">
  <si>
    <t>去哪儿网酒店预付对账单</t>
  </si>
  <si>
    <t>供应商名称：</t>
  </si>
  <si>
    <t>趣悠游</t>
  </si>
  <si>
    <t>结算周期：</t>
  </si>
  <si>
    <t>2021-08-16至2021-08-22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</si>
  <si>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</si>
  <si>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</si>
  <si>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</si>
  <si>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</si>
  <si>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</si>
  <si>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</si>
  <si>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</si>
  <si>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</si>
  <si>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</si>
  <si>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</si>
  <si>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</si>
  <si>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</si>
  <si>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</si>
  <si>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</si>
  <si>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</si>
  <si>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¥14,184.00</t>
  </si>
  <si>
    <t>¥1,497.00</t>
  </si>
  <si>
    <t>¥1,084.00</t>
  </si>
  <si>
    <t>¥11,603.00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</si>
  <si>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</si>
  <si>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</si>
  <si>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</si>
  <si>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</si>
  <si>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</si>
  <si>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</si>
  <si>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</si>
  <si>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</si>
  <si>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</si>
  <si>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</si>
  <si>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</si>
  <si>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</si>
  <si>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</si>
  <si>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</si>
  <si>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</si>
  <si>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</si>
  <si>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</si>
  <si>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</si>
  <si>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</si>
  <si>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</si>
  <si>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</si>
  <si>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</si>
  <si>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</si>
  <si>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</si>
  <si>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</si>
  <si>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</si>
  <si>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</si>
  <si>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</si>
  <si>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</si>
  <si>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</si>
  <si>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</si>
  <si>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</si>
  <si>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</si>
  <si>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</si>
  <si>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</si>
  <si>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</si>
  <si>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</si>
  <si>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</si>
  <si>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</si>
  <si>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</si>
  <si>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</si>
  <si>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</si>
  <si>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</si>
  <si>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</si>
  <si>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</si>
  <si>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</si>
  <si>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702723564717</t>
  </si>
  <si>
    <t>2222877</t>
  </si>
  <si>
    <t>酒店预付</t>
  </si>
  <si>
    <t>否</t>
  </si>
  <si>
    <t>普通</t>
  </si>
  <si>
    <t>221839418</t>
  </si>
  <si>
    <t>济州西归浦亚特舒泰酒店</t>
  </si>
  <si>
    <t>1626188</t>
  </si>
  <si>
    <t>LIU/JUANJUAN</t>
  </si>
  <si>
    <t>2021-08-13</t>
  </si>
  <si>
    <t>2021-08-15</t>
  </si>
  <si>
    <t>2021-08-16</t>
  </si>
  <si>
    <t>¥359.00</t>
  </si>
  <si>
    <t>¥42.00</t>
  </si>
  <si>
    <t>¥317.00</t>
  </si>
  <si>
    <t>Standard Twin Room</t>
  </si>
  <si>
    <t>WEBSITE</t>
  </si>
  <si>
    <t>702721834390</t>
  </si>
  <si>
    <t>2221184</t>
  </si>
  <si>
    <t>221835116</t>
  </si>
  <si>
    <t>香港愉景湾酒店</t>
  </si>
  <si>
    <t>LIANG/YINGSHU|LIANG/YINGQING</t>
  </si>
  <si>
    <t>2021-08-11</t>
  </si>
  <si>
    <t>¥2,113.00</t>
  </si>
  <si>
    <t>¥157.00</t>
  </si>
  <si>
    <t>¥1,956.00</t>
  </si>
  <si>
    <t>ocean front room</t>
  </si>
  <si>
    <t>702725905465</t>
  </si>
  <si>
    <t>2224351</t>
  </si>
  <si>
    <t>197289803</t>
  </si>
  <si>
    <t>曼谷JW万豪酒店</t>
  </si>
  <si>
    <t>WANG/SHUIZHI|CHEN/FAYANG</t>
  </si>
  <si>
    <t>2021-08-17</t>
  </si>
  <si>
    <t>¥896.00</t>
  </si>
  <si>
    <t>¥70.00</t>
  </si>
  <si>
    <t>¥826.00</t>
  </si>
  <si>
    <t>Deluxe Twin Room</t>
  </si>
  <si>
    <t>702725999119</t>
  </si>
  <si>
    <t>2224353</t>
  </si>
  <si>
    <t>WANG/BINGBING|CHEN/BENJIAN</t>
  </si>
  <si>
    <t>¥1,804.00</t>
  </si>
  <si>
    <t>¥140.00</t>
  </si>
  <si>
    <t>¥1,664.00</t>
  </si>
  <si>
    <t>Deluxe king room</t>
  </si>
  <si>
    <t>702726247384</t>
  </si>
  <si>
    <t>2224879</t>
  </si>
  <si>
    <t>197293688</t>
  </si>
  <si>
    <t>迪拜 JW 万豪侯爵酒店</t>
  </si>
  <si>
    <t>MA/LIN</t>
  </si>
  <si>
    <t>¥613.00</t>
  </si>
  <si>
    <t>¥56.00</t>
  </si>
  <si>
    <t>¥557.00</t>
  </si>
  <si>
    <t>deluxe king room</t>
  </si>
  <si>
    <t>702726081861</t>
  </si>
  <si>
    <t>2225351</t>
  </si>
  <si>
    <t>221835671</t>
  </si>
  <si>
    <t>粤海华美湾际酒店</t>
  </si>
  <si>
    <t>WANG/XIZI</t>
  </si>
  <si>
    <t>2021-08-18</t>
  </si>
  <si>
    <t>¥272.00</t>
  </si>
  <si>
    <t>¥23.00</t>
  </si>
  <si>
    <t>¥249.00</t>
  </si>
  <si>
    <t>Wharney Deluxe Double Room</t>
  </si>
  <si>
    <t>702727300202</t>
  </si>
  <si>
    <t>2225658</t>
  </si>
  <si>
    <t>WANG/SHUIZHI</t>
  </si>
  <si>
    <t>¥456.00</t>
  </si>
  <si>
    <t>¥44.00</t>
  </si>
  <si>
    <t>¥412.00</t>
  </si>
  <si>
    <t>702717957527</t>
  </si>
  <si>
    <t>2218491</t>
  </si>
  <si>
    <t>221842439</t>
  </si>
  <si>
    <t>澳门葡京酒店</t>
  </si>
  <si>
    <t>SONG/XIAOFEI</t>
  </si>
  <si>
    <t>2021-08-07</t>
  </si>
  <si>
    <t>2021-08-28</t>
  </si>
  <si>
    <t>2021-08-29</t>
  </si>
  <si>
    <t>¥467.00</t>
  </si>
  <si>
    <t>2021-08-18 10:56:58</t>
  </si>
  <si>
    <t>Standard Double</t>
  </si>
  <si>
    <t>702689782519</t>
  </si>
  <si>
    <t>2191521</t>
  </si>
  <si>
    <t>236636459</t>
  </si>
  <si>
    <t>旅行者洞穴宿舍酒店</t>
  </si>
  <si>
    <t>WANG/XUEJIAO|YANG/SEN</t>
  </si>
  <si>
    <t>2021-07-10</t>
  </si>
  <si>
    <t>2021-09-03</t>
  </si>
  <si>
    <t>2021-09-05</t>
  </si>
  <si>
    <t>¥532.00</t>
  </si>
  <si>
    <t>2021-08-18 18:40:47</t>
  </si>
  <si>
    <t>standard double room</t>
  </si>
  <si>
    <t>702728085621</t>
  </si>
  <si>
    <t>2226484</t>
  </si>
  <si>
    <t>236070632</t>
  </si>
  <si>
    <t>海云台1号K-旅馆</t>
  </si>
  <si>
    <t>LYU/LUTAO|ZHANG/CHEN</t>
  </si>
  <si>
    <t>2021-08-20</t>
  </si>
  <si>
    <t>¥386.00</t>
  </si>
  <si>
    <t>¥34.00</t>
  </si>
  <si>
    <t>¥352.00</t>
  </si>
  <si>
    <t>standard twin room</t>
  </si>
  <si>
    <t>702729156551</t>
  </si>
  <si>
    <t>2227454</t>
  </si>
  <si>
    <t>LI/MING</t>
  </si>
  <si>
    <t>2021-08-19</t>
  </si>
  <si>
    <t>702729182795</t>
  </si>
  <si>
    <t>2227615</t>
  </si>
  <si>
    <t>YE/JIAYANGSUNNY</t>
  </si>
  <si>
    <t>¥289.00</t>
  </si>
  <si>
    <t>¥25.00</t>
  </si>
  <si>
    <t>¥264.00</t>
  </si>
  <si>
    <t>702728819995</t>
  </si>
  <si>
    <t>2226280</t>
  </si>
  <si>
    <t>WEI/HUIJIA</t>
  </si>
  <si>
    <t>2021-08-21</t>
  </si>
  <si>
    <t>¥1,383.00</t>
  </si>
  <si>
    <t>¥135.00</t>
  </si>
  <si>
    <t>¥1,248.00</t>
  </si>
  <si>
    <t>702731208270</t>
  </si>
  <si>
    <t>2229053</t>
  </si>
  <si>
    <t>221854064</t>
  </si>
  <si>
    <t>香港仕德福酒店</t>
  </si>
  <si>
    <t>IP/PAKYEUNG</t>
  </si>
  <si>
    <t>2021-08-22</t>
  </si>
  <si>
    <t>¥498.00</t>
  </si>
  <si>
    <t>2021-08-21 18:29:54</t>
  </si>
  <si>
    <t>Urban Double bed Room</t>
  </si>
  <si>
    <t>702724378327</t>
  </si>
  <si>
    <t>2223359</t>
  </si>
  <si>
    <t>221839049</t>
  </si>
  <si>
    <t>香港朗廷酒店</t>
  </si>
  <si>
    <t>LI/XIQUAN</t>
  </si>
  <si>
    <t>2021-08-14</t>
  </si>
  <si>
    <t>¥1,104.00</t>
  </si>
  <si>
    <t>¥83.00</t>
  </si>
  <si>
    <t>¥1,021.00</t>
  </si>
  <si>
    <t>Superior City View Twin Room</t>
  </si>
  <si>
    <t>702730345900</t>
  </si>
  <si>
    <t>2227771</t>
  </si>
  <si>
    <t>197290826</t>
  </si>
  <si>
    <t>迪拜希尔顿艾尔哈布图尔城酒店</t>
  </si>
  <si>
    <t>MAO/FENGYUAN</t>
  </si>
  <si>
    <t>¥1,926.00</t>
  </si>
  <si>
    <t>¥177.00</t>
  </si>
  <si>
    <t>¥1,749.00</t>
  </si>
  <si>
    <t>king bed room</t>
  </si>
  <si>
    <t>702731054595</t>
  </si>
  <si>
    <t>2229177</t>
  </si>
  <si>
    <t>197276867</t>
  </si>
  <si>
    <t>鲍甯顿朱美拉湖塔酒店</t>
  </si>
  <si>
    <t>LU/WEIHAN</t>
  </si>
  <si>
    <t>¥426.00</t>
  </si>
  <si>
    <t>¥39.00</t>
  </si>
  <si>
    <t>¥387.00</t>
  </si>
  <si>
    <t>Superior Room</t>
  </si>
  <si>
    <t>702731726168</t>
  </si>
  <si>
    <t>2229230</t>
  </si>
  <si>
    <t>221879297</t>
  </si>
  <si>
    <t>迪拜投资公园普瑞米尔酒店</t>
  </si>
  <si>
    <t>LV/QIN</t>
  </si>
  <si>
    <t>¥388.00</t>
  </si>
  <si>
    <t>¥36.00</t>
  </si>
  <si>
    <t>Double Room</t>
  </si>
  <si>
    <t>合计</t>
  </si>
  <si>
    <t/>
  </si>
  <si>
    <t>¥12,687.00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</si>
  <si>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</si>
  <si>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</si>
  <si>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</si>
  <si>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</si>
  <si>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</si>
  <si>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</si>
  <si>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</si>
  <si>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</si>
  <si>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</si>
  <si>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A210824102059481</t>
  </si>
  <si>
    <t>A210824102116481</t>
  </si>
  <si>
    <r>
      <t>总计：</t>
    </r>
    <r>
      <rPr>
        <sz val="10"/>
        <rFont val="Arial"/>
        <charset val="134"/>
      </rPr>
      <t>11603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</si>
  <si>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</si>
  <si>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</si>
  <si>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</si>
  <si>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</si>
  <si>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</si>
  <si>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</si>
  <si>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</si>
  <si>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</si>
  <si>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</si>
  <si>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</si>
  <si>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</si>
  <si>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</si>
  <si>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</si>
  <si>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</si>
  <si>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</si>
  <si>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</si>
  <si>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LV QIN</t>
  </si>
  <si>
    <t>退房日周结</t>
  </si>
  <si>
    <t>352.00</t>
  </si>
  <si>
    <t>RMB</t>
  </si>
  <si>
    <t>0</t>
  </si>
  <si>
    <t>0.00</t>
  </si>
  <si>
    <t>趣悠游国际直连</t>
  </si>
  <si>
    <t>2021-08-21 21:19:19</t>
  </si>
  <si>
    <t>广州汇登信息科技有限公司</t>
  </si>
  <si>
    <t>直连</t>
  </si>
  <si>
    <t>迪拜鲍宁顿朱美拉湖塔酒店</t>
  </si>
  <si>
    <t>LU WEIHAN</t>
  </si>
  <si>
    <t>387.00</t>
  </si>
  <si>
    <t>2021-08-21 20:12:52</t>
  </si>
  <si>
    <t>迪拜艾尔哈布图尔威斯汀酒店</t>
  </si>
  <si>
    <t>MAO FENGYUAN</t>
  </si>
  <si>
    <t>1749.00</t>
  </si>
  <si>
    <t>2021-08-20 02:05:00</t>
  </si>
  <si>
    <t>YE JIAYANGSUNNY</t>
  </si>
  <si>
    <t>264.00</t>
  </si>
  <si>
    <t>2021-08-19 21:23:33</t>
  </si>
  <si>
    <t>LI MING</t>
  </si>
  <si>
    <t>249.00</t>
  </si>
  <si>
    <t>2021-08-19 18:14:08</t>
  </si>
  <si>
    <t>K 旅馆 - 海云台 1 号</t>
  </si>
  <si>
    <t>LYU LUTAO,ZHANG CHEN</t>
  </si>
  <si>
    <t>2021-08-18 16:03:36</t>
  </si>
  <si>
    <t>WEI HUIJIA</t>
  </si>
  <si>
    <t>1248.00</t>
  </si>
  <si>
    <t>2021-08-18 10:59:45</t>
  </si>
  <si>
    <t>直采</t>
  </si>
  <si>
    <t>WANG SHUIZHI</t>
  </si>
  <si>
    <t>412.00</t>
  </si>
  <si>
    <t>2021-08-17 13:15:15</t>
  </si>
  <si>
    <t>WANG XIZI</t>
  </si>
  <si>
    <t>2021-08-16 22:16:31</t>
  </si>
  <si>
    <t>MA LIN</t>
  </si>
  <si>
    <t>557.00</t>
  </si>
  <si>
    <t>2021-08-16 03:56:07</t>
  </si>
  <si>
    <t>WANG BINGBING,CHEN BENJIAN</t>
  </si>
  <si>
    <t>1664.00</t>
  </si>
  <si>
    <t>2021-08-15 13:19:18</t>
  </si>
  <si>
    <t>WANG SHUIZHI,CHEN FAYANG</t>
  </si>
  <si>
    <t>826.00</t>
  </si>
  <si>
    <t>2021-08-15 10:50:47</t>
  </si>
  <si>
    <t>LI XIQUAN</t>
  </si>
  <si>
    <t>1021.00</t>
  </si>
  <si>
    <t>2021-08-14 09:02:04</t>
  </si>
  <si>
    <t>LIU JUANJUAN</t>
  </si>
  <si>
    <t>317.00</t>
  </si>
  <si>
    <t>2021-08-13 18:27:19</t>
  </si>
  <si>
    <t>LIANG YINGSHU,LIANG YINGQING</t>
  </si>
  <si>
    <t>1956.00</t>
  </si>
  <si>
    <t>2021-08-11 20:28:51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</si>
</sst>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22" borderId="16" applyNumberFormat="0" applyFon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3" fillId="7" borderId="15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9" fillId="18" borderId="13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18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18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80</v>
      </c>
      <c r="P3" s="7" t="s">
        <v>81</v>
      </c>
      <c r="Q3" s="7"/>
      <c r="R3" s="11" t="s">
        <v>93</v>
      </c>
      <c r="S3" s="12" t="s">
        <v>19</v>
      </c>
      <c r="T3" s="7"/>
      <c r="U3" s="11" t="s">
        <v>19</v>
      </c>
      <c r="V3" s="11" t="s">
        <v>93</v>
      </c>
      <c r="W3" s="12" t="s">
        <v>94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1</v>
      </c>
      <c r="M4" s="7">
        <v>2</v>
      </c>
      <c r="N4" s="7" t="s">
        <v>80</v>
      </c>
      <c r="O4" s="7" t="s">
        <v>80</v>
      </c>
      <c r="P4" s="7" t="s">
        <v>102</v>
      </c>
      <c r="Q4" s="7"/>
      <c r="R4" s="11" t="s">
        <v>103</v>
      </c>
      <c r="S4" s="12" t="s">
        <v>19</v>
      </c>
      <c r="T4" s="7"/>
      <c r="U4" s="11" t="s">
        <v>19</v>
      </c>
      <c r="V4" s="11" t="s">
        <v>103</v>
      </c>
      <c r="W4" s="12" t="s">
        <v>104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107</v>
      </c>
      <c r="B5" s="6" t="s">
        <v>108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99</v>
      </c>
      <c r="H5" s="7" t="s">
        <v>100</v>
      </c>
      <c r="I5" s="7" t="s">
        <v>77</v>
      </c>
      <c r="J5" s="7" t="s">
        <v>2</v>
      </c>
      <c r="K5" s="7" t="s">
        <v>109</v>
      </c>
      <c r="L5" s="7">
        <v>2</v>
      </c>
      <c r="M5" s="7">
        <v>2</v>
      </c>
      <c r="N5" s="7" t="s">
        <v>80</v>
      </c>
      <c r="O5" s="7" t="s">
        <v>80</v>
      </c>
      <c r="P5" s="7" t="s">
        <v>102</v>
      </c>
      <c r="Q5" s="7"/>
      <c r="R5" s="11" t="s">
        <v>110</v>
      </c>
      <c r="S5" s="12" t="s">
        <v>19</v>
      </c>
      <c r="T5" s="7"/>
      <c r="U5" s="11" t="s">
        <v>19</v>
      </c>
      <c r="V5" s="11" t="s">
        <v>110</v>
      </c>
      <c r="W5" s="12" t="s">
        <v>111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114</v>
      </c>
      <c r="B6" s="6" t="s">
        <v>115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116</v>
      </c>
      <c r="H6" s="7" t="s">
        <v>117</v>
      </c>
      <c r="I6" s="7" t="s">
        <v>77</v>
      </c>
      <c r="J6" s="7" t="s">
        <v>2</v>
      </c>
      <c r="K6" s="7" t="s">
        <v>118</v>
      </c>
      <c r="L6" s="7">
        <v>1</v>
      </c>
      <c r="M6" s="7">
        <v>1</v>
      </c>
      <c r="N6" s="7" t="s">
        <v>81</v>
      </c>
      <c r="O6" s="7" t="s">
        <v>81</v>
      </c>
      <c r="P6" s="7" t="s">
        <v>102</v>
      </c>
      <c r="Q6" s="7"/>
      <c r="R6" s="11" t="s">
        <v>119</v>
      </c>
      <c r="S6" s="12" t="s">
        <v>19</v>
      </c>
      <c r="T6" s="7"/>
      <c r="U6" s="11" t="s">
        <v>19</v>
      </c>
      <c r="V6" s="11" t="s">
        <v>119</v>
      </c>
      <c r="W6" s="12" t="s">
        <v>120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123</v>
      </c>
      <c r="B7" s="6" t="s">
        <v>124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125</v>
      </c>
      <c r="H7" s="7" t="s">
        <v>126</v>
      </c>
      <c r="I7" s="7" t="s">
        <v>77</v>
      </c>
      <c r="J7" s="7" t="s">
        <v>2</v>
      </c>
      <c r="K7" s="7" t="s">
        <v>127</v>
      </c>
      <c r="L7" s="7">
        <v>1</v>
      </c>
      <c r="M7" s="7">
        <v>1</v>
      </c>
      <c r="N7" s="7" t="s">
        <v>81</v>
      </c>
      <c r="O7" s="7" t="s">
        <v>102</v>
      </c>
      <c r="P7" s="7" t="s">
        <v>128</v>
      </c>
      <c r="Q7" s="7"/>
      <c r="R7" s="11" t="s">
        <v>129</v>
      </c>
      <c r="S7" s="12" t="s">
        <v>19</v>
      </c>
      <c r="T7" s="7"/>
      <c r="U7" s="11" t="s">
        <v>19</v>
      </c>
      <c r="V7" s="11" t="s">
        <v>129</v>
      </c>
      <c r="W7" s="12" t="s">
        <v>130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131</v>
      </c>
      <c r="AD7" t="s">
        <v>6</v>
      </c>
      <c r="AE7" t="s">
        <v>132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133</v>
      </c>
      <c r="B8" s="6" t="s">
        <v>134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99</v>
      </c>
      <c r="H8" s="7" t="s">
        <v>100</v>
      </c>
      <c r="I8" s="7" t="s">
        <v>77</v>
      </c>
      <c r="J8" s="7" t="s">
        <v>2</v>
      </c>
      <c r="K8" s="7" t="s">
        <v>135</v>
      </c>
      <c r="L8" s="7">
        <v>1</v>
      </c>
      <c r="M8" s="7">
        <v>1</v>
      </c>
      <c r="N8" s="7" t="s">
        <v>102</v>
      </c>
      <c r="O8" s="7" t="s">
        <v>102</v>
      </c>
      <c r="P8" s="7" t="s">
        <v>128</v>
      </c>
      <c r="Q8" s="7"/>
      <c r="R8" s="11" t="s">
        <v>136</v>
      </c>
      <c r="S8" s="12" t="s">
        <v>19</v>
      </c>
      <c r="T8" s="7"/>
      <c r="U8" s="11" t="s">
        <v>19</v>
      </c>
      <c r="V8" s="11" t="s">
        <v>136</v>
      </c>
      <c r="W8" s="12" t="s">
        <v>137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138</v>
      </c>
      <c r="AD8" t="s">
        <v>6</v>
      </c>
      <c r="AE8" t="s">
        <v>106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139</v>
      </c>
      <c r="B9" s="6" t="s">
        <v>140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141</v>
      </c>
      <c r="H9" s="7" t="s">
        <v>142</v>
      </c>
      <c r="I9" s="7" t="s">
        <v>77</v>
      </c>
      <c r="J9" s="7" t="s">
        <v>2</v>
      </c>
      <c r="K9" s="7" t="s">
        <v>143</v>
      </c>
      <c r="L9" s="7">
        <v>1</v>
      </c>
      <c r="M9" s="7">
        <v>1</v>
      </c>
      <c r="N9" s="7" t="s">
        <v>144</v>
      </c>
      <c r="O9" s="7" t="s">
        <v>145</v>
      </c>
      <c r="P9" s="7" t="s">
        <v>146</v>
      </c>
      <c r="Q9" s="7"/>
      <c r="R9" s="11" t="s">
        <v>147</v>
      </c>
      <c r="S9" s="12" t="s">
        <v>147</v>
      </c>
      <c r="T9" s="7" t="s">
        <v>148</v>
      </c>
      <c r="U9" s="11" t="s">
        <v>19</v>
      </c>
      <c r="V9" s="11" t="s">
        <v>19</v>
      </c>
      <c r="W9" s="12" t="s">
        <v>19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19</v>
      </c>
      <c r="AD9" t="s">
        <v>6</v>
      </c>
      <c r="AE9" t="s">
        <v>149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150</v>
      </c>
      <c r="B10" s="6" t="s">
        <v>151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152</v>
      </c>
      <c r="H10" s="7" t="s">
        <v>153</v>
      </c>
      <c r="I10" s="7" t="s">
        <v>77</v>
      </c>
      <c r="J10" s="7" t="s">
        <v>2</v>
      </c>
      <c r="K10" s="7" t="s">
        <v>154</v>
      </c>
      <c r="L10" s="7">
        <v>1</v>
      </c>
      <c r="M10" s="7">
        <v>2</v>
      </c>
      <c r="N10" s="7" t="s">
        <v>155</v>
      </c>
      <c r="O10" s="7" t="s">
        <v>156</v>
      </c>
      <c r="P10" s="7" t="s">
        <v>157</v>
      </c>
      <c r="Q10" s="7"/>
      <c r="R10" s="11" t="s">
        <v>158</v>
      </c>
      <c r="S10" s="12" t="s">
        <v>158</v>
      </c>
      <c r="T10" s="7" t="s">
        <v>159</v>
      </c>
      <c r="U10" s="11" t="s">
        <v>19</v>
      </c>
      <c r="V10" s="11" t="s">
        <v>19</v>
      </c>
      <c r="W10" s="12" t="s">
        <v>19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19</v>
      </c>
      <c r="AD10" t="s">
        <v>6</v>
      </c>
      <c r="AE10" t="s">
        <v>160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161</v>
      </c>
      <c r="B11" s="6" t="s">
        <v>162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163</v>
      </c>
      <c r="H11" s="7" t="s">
        <v>164</v>
      </c>
      <c r="I11" s="7" t="s">
        <v>77</v>
      </c>
      <c r="J11" s="7" t="s">
        <v>2</v>
      </c>
      <c r="K11" s="7" t="s">
        <v>165</v>
      </c>
      <c r="L11" s="7">
        <v>1</v>
      </c>
      <c r="M11" s="7">
        <v>2</v>
      </c>
      <c r="N11" s="7" t="s">
        <v>128</v>
      </c>
      <c r="O11" s="7" t="s">
        <v>128</v>
      </c>
      <c r="P11" s="7" t="s">
        <v>166</v>
      </c>
      <c r="Q11" s="7"/>
      <c r="R11" s="11" t="s">
        <v>167</v>
      </c>
      <c r="S11" s="12" t="s">
        <v>19</v>
      </c>
      <c r="T11" s="7"/>
      <c r="U11" s="11" t="s">
        <v>19</v>
      </c>
      <c r="V11" s="11" t="s">
        <v>167</v>
      </c>
      <c r="W11" s="12" t="s">
        <v>168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169</v>
      </c>
      <c r="AD11" t="s">
        <v>6</v>
      </c>
      <c r="AE11" t="s">
        <v>170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171</v>
      </c>
      <c r="B12" s="6" t="s">
        <v>172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125</v>
      </c>
      <c r="H12" s="7" t="s">
        <v>126</v>
      </c>
      <c r="I12" s="7" t="s">
        <v>77</v>
      </c>
      <c r="J12" s="7" t="s">
        <v>2</v>
      </c>
      <c r="K12" s="7" t="s">
        <v>173</v>
      </c>
      <c r="L12" s="7">
        <v>1</v>
      </c>
      <c r="M12" s="7">
        <v>1</v>
      </c>
      <c r="N12" s="7" t="s">
        <v>174</v>
      </c>
      <c r="O12" s="7" t="s">
        <v>174</v>
      </c>
      <c r="P12" s="7" t="s">
        <v>166</v>
      </c>
      <c r="Q12" s="7"/>
      <c r="R12" s="11" t="s">
        <v>129</v>
      </c>
      <c r="S12" s="12" t="s">
        <v>19</v>
      </c>
      <c r="T12" s="7"/>
      <c r="U12" s="11" t="s">
        <v>19</v>
      </c>
      <c r="V12" s="11" t="s">
        <v>129</v>
      </c>
      <c r="W12" s="12" t="s">
        <v>130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131</v>
      </c>
      <c r="AD12" t="s">
        <v>6</v>
      </c>
      <c r="AE12" t="s">
        <v>132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175</v>
      </c>
      <c r="B13" s="6" t="s">
        <v>176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125</v>
      </c>
      <c r="H13" s="7" t="s">
        <v>126</v>
      </c>
      <c r="I13" s="7" t="s">
        <v>77</v>
      </c>
      <c r="J13" s="7" t="s">
        <v>2</v>
      </c>
      <c r="K13" s="7" t="s">
        <v>177</v>
      </c>
      <c r="L13" s="7">
        <v>1</v>
      </c>
      <c r="M13" s="7">
        <v>1</v>
      </c>
      <c r="N13" s="7" t="s">
        <v>174</v>
      </c>
      <c r="O13" s="7" t="s">
        <v>174</v>
      </c>
      <c r="P13" s="7" t="s">
        <v>166</v>
      </c>
      <c r="Q13" s="7"/>
      <c r="R13" s="11" t="s">
        <v>178</v>
      </c>
      <c r="S13" s="12" t="s">
        <v>19</v>
      </c>
      <c r="T13" s="7"/>
      <c r="U13" s="11" t="s">
        <v>19</v>
      </c>
      <c r="V13" s="11" t="s">
        <v>178</v>
      </c>
      <c r="W13" s="12" t="s">
        <v>179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180</v>
      </c>
      <c r="AD13" t="s">
        <v>6</v>
      </c>
      <c r="AE13" t="s">
        <v>132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181</v>
      </c>
      <c r="B14" s="6" t="s">
        <v>182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99</v>
      </c>
      <c r="H14" s="7" t="s">
        <v>100</v>
      </c>
      <c r="I14" s="7" t="s">
        <v>77</v>
      </c>
      <c r="J14" s="7" t="s">
        <v>2</v>
      </c>
      <c r="K14" s="7" t="s">
        <v>183</v>
      </c>
      <c r="L14" s="7">
        <v>1</v>
      </c>
      <c r="M14" s="7">
        <v>3</v>
      </c>
      <c r="N14" s="7" t="s">
        <v>128</v>
      </c>
      <c r="O14" s="7" t="s">
        <v>128</v>
      </c>
      <c r="P14" s="7" t="s">
        <v>184</v>
      </c>
      <c r="Q14" s="7"/>
      <c r="R14" s="11" t="s">
        <v>185</v>
      </c>
      <c r="S14" s="12" t="s">
        <v>19</v>
      </c>
      <c r="T14" s="7"/>
      <c r="U14" s="11" t="s">
        <v>19</v>
      </c>
      <c r="V14" s="11" t="s">
        <v>185</v>
      </c>
      <c r="W14" s="12" t="s">
        <v>186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187</v>
      </c>
      <c r="AD14" t="s">
        <v>6</v>
      </c>
      <c r="AE14" t="s">
        <v>113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188</v>
      </c>
      <c r="B15" s="6" t="s">
        <v>189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190</v>
      </c>
      <c r="H15" s="7" t="s">
        <v>191</v>
      </c>
      <c r="I15" s="7" t="s">
        <v>77</v>
      </c>
      <c r="J15" s="7" t="s">
        <v>2</v>
      </c>
      <c r="K15" s="7" t="s">
        <v>192</v>
      </c>
      <c r="L15" s="7">
        <v>1</v>
      </c>
      <c r="M15" s="7">
        <v>1</v>
      </c>
      <c r="N15" s="7" t="s">
        <v>184</v>
      </c>
      <c r="O15" s="7" t="s">
        <v>184</v>
      </c>
      <c r="P15" s="7" t="s">
        <v>193</v>
      </c>
      <c r="Q15" s="7"/>
      <c r="R15" s="11" t="s">
        <v>194</v>
      </c>
      <c r="S15" s="12" t="s">
        <v>194</v>
      </c>
      <c r="T15" s="7" t="s">
        <v>195</v>
      </c>
      <c r="U15" s="11" t="s">
        <v>19</v>
      </c>
      <c r="V15" s="11" t="s">
        <v>19</v>
      </c>
      <c r="W15" s="12" t="s">
        <v>19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19</v>
      </c>
      <c r="AD15" t="s">
        <v>6</v>
      </c>
      <c r="AE15" t="s">
        <v>196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197</v>
      </c>
      <c r="B16" s="6" t="s">
        <v>198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199</v>
      </c>
      <c r="H16" s="7" t="s">
        <v>200</v>
      </c>
      <c r="I16" s="7" t="s">
        <v>77</v>
      </c>
      <c r="J16" s="7" t="s">
        <v>2</v>
      </c>
      <c r="K16" s="7" t="s">
        <v>201</v>
      </c>
      <c r="L16" s="7">
        <v>1</v>
      </c>
      <c r="M16" s="7">
        <v>1</v>
      </c>
      <c r="N16" s="7" t="s">
        <v>202</v>
      </c>
      <c r="O16" s="7" t="s">
        <v>184</v>
      </c>
      <c r="P16" s="7" t="s">
        <v>193</v>
      </c>
      <c r="Q16" s="7"/>
      <c r="R16" s="11" t="s">
        <v>203</v>
      </c>
      <c r="S16" s="12" t="s">
        <v>19</v>
      </c>
      <c r="T16" s="7"/>
      <c r="U16" s="11" t="s">
        <v>19</v>
      </c>
      <c r="V16" s="11" t="s">
        <v>203</v>
      </c>
      <c r="W16" s="12" t="s">
        <v>204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205</v>
      </c>
      <c r="AD16" t="s">
        <v>6</v>
      </c>
      <c r="AE16" t="s">
        <v>206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207</v>
      </c>
      <c r="B17" s="6" t="s">
        <v>208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209</v>
      </c>
      <c r="H17" s="7" t="s">
        <v>210</v>
      </c>
      <c r="I17" s="7" t="s">
        <v>77</v>
      </c>
      <c r="J17" s="7" t="s">
        <v>2</v>
      </c>
      <c r="K17" s="7" t="s">
        <v>211</v>
      </c>
      <c r="L17" s="7">
        <v>1</v>
      </c>
      <c r="M17" s="7">
        <v>3</v>
      </c>
      <c r="N17" s="7" t="s">
        <v>166</v>
      </c>
      <c r="O17" s="7" t="s">
        <v>174</v>
      </c>
      <c r="P17" s="7" t="s">
        <v>193</v>
      </c>
      <c r="Q17" s="7"/>
      <c r="R17" s="11" t="s">
        <v>212</v>
      </c>
      <c r="S17" s="12" t="s">
        <v>19</v>
      </c>
      <c r="T17" s="7"/>
      <c r="U17" s="11" t="s">
        <v>19</v>
      </c>
      <c r="V17" s="11" t="s">
        <v>212</v>
      </c>
      <c r="W17" s="12" t="s">
        <v>213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214</v>
      </c>
      <c r="AD17" t="s">
        <v>6</v>
      </c>
      <c r="AE17" t="s">
        <v>215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216</v>
      </c>
      <c r="B18" s="6" t="s">
        <v>217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218</v>
      </c>
      <c r="H18" s="7" t="s">
        <v>219</v>
      </c>
      <c r="I18" s="7" t="s">
        <v>77</v>
      </c>
      <c r="J18" s="7" t="s">
        <v>2</v>
      </c>
      <c r="K18" s="7" t="s">
        <v>220</v>
      </c>
      <c r="L18" s="7">
        <v>1</v>
      </c>
      <c r="M18" s="7">
        <v>1</v>
      </c>
      <c r="N18" s="7" t="s">
        <v>184</v>
      </c>
      <c r="O18" s="7" t="s">
        <v>184</v>
      </c>
      <c r="P18" s="7" t="s">
        <v>193</v>
      </c>
      <c r="Q18" s="7"/>
      <c r="R18" s="11" t="s">
        <v>221</v>
      </c>
      <c r="S18" s="12" t="s">
        <v>19</v>
      </c>
      <c r="T18" s="7"/>
      <c r="U18" s="11" t="s">
        <v>19</v>
      </c>
      <c r="V18" s="11" t="s">
        <v>221</v>
      </c>
      <c r="W18" s="12" t="s">
        <v>222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223</v>
      </c>
      <c r="AD18" t="s">
        <v>6</v>
      </c>
      <c r="AE18" t="s">
        <v>224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225</v>
      </c>
      <c r="B19" s="6" t="s">
        <v>226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227</v>
      </c>
      <c r="H19" s="7" t="s">
        <v>228</v>
      </c>
      <c r="I19" s="7" t="s">
        <v>77</v>
      </c>
      <c r="J19" s="7" t="s">
        <v>2</v>
      </c>
      <c r="K19" s="7" t="s">
        <v>229</v>
      </c>
      <c r="L19" s="7">
        <v>1</v>
      </c>
      <c r="M19" s="7">
        <v>1</v>
      </c>
      <c r="N19" s="7" t="s">
        <v>184</v>
      </c>
      <c r="O19" s="7" t="s">
        <v>184</v>
      </c>
      <c r="P19" s="7" t="s">
        <v>193</v>
      </c>
      <c r="Q19" s="7"/>
      <c r="R19" s="11" t="s">
        <v>230</v>
      </c>
      <c r="S19" s="12" t="s">
        <v>19</v>
      </c>
      <c r="T19" s="7"/>
      <c r="U19" s="11" t="s">
        <v>19</v>
      </c>
      <c r="V19" s="11" t="s">
        <v>230</v>
      </c>
      <c r="W19" s="12" t="s">
        <v>231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169</v>
      </c>
      <c r="AD19" t="s">
        <v>6</v>
      </c>
      <c r="AE19" t="s">
        <v>232</v>
      </c>
      <c r="AF19" t="s">
        <v>86</v>
      </c>
      <c r="AG19" t="s">
        <v>73</v>
      </c>
      <c r="AH19" t="s">
        <v>19</v>
      </c>
    </row>
    <row r="20" customHeight="1" spans="1:32">
      <c r="A20" s="10" t="s">
        <v>233</v>
      </c>
      <c r="B20" s="10"/>
      <c r="C20" s="10" t="s">
        <v>234</v>
      </c>
      <c r="D20" s="10"/>
      <c r="E20" s="10"/>
      <c r="F20" s="10"/>
      <c r="G20" s="10" t="s">
        <v>234</v>
      </c>
      <c r="H20" s="10" t="s">
        <v>234</v>
      </c>
      <c r="I20" s="10" t="s">
        <v>234</v>
      </c>
      <c r="J20" s="10" t="s">
        <v>234</v>
      </c>
      <c r="K20" s="10" t="s">
        <v>234</v>
      </c>
      <c r="L20" s="10" t="s">
        <v>234</v>
      </c>
      <c r="M20" s="10" t="s">
        <v>234</v>
      </c>
      <c r="N20" s="10" t="s">
        <v>234</v>
      </c>
      <c r="O20" s="10" t="s">
        <v>234</v>
      </c>
      <c r="P20" s="10" t="s">
        <v>234</v>
      </c>
      <c r="Q20" s="10"/>
      <c r="R20" s="13" t="s">
        <v>20</v>
      </c>
      <c r="S20" s="13" t="s">
        <v>21</v>
      </c>
      <c r="T20" s="10" t="s">
        <v>234</v>
      </c>
      <c r="U20" s="13"/>
      <c r="V20" s="13" t="s">
        <v>235</v>
      </c>
      <c r="W20" s="13" t="s">
        <v>22</v>
      </c>
      <c r="X20" s="13"/>
      <c r="Y20" s="13"/>
      <c r="Z20" s="13"/>
      <c r="AA20" s="10"/>
      <c r="AB20" s="13"/>
      <c r="AC20" s="10"/>
      <c r="AD20" s="10" t="s">
        <v>234</v>
      </c>
      <c r="AE20" s="10"/>
      <c r="AF2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236</v>
      </c>
      <c r="B1" s="4" t="s">
        <v>237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238</v>
      </c>
      <c r="H1" s="4" t="s">
        <v>239</v>
      </c>
      <c r="I1" s="4" t="s">
        <v>13</v>
      </c>
      <c r="J1" s="4" t="s">
        <v>17</v>
      </c>
      <c r="K1" s="4" t="s">
        <v>18</v>
      </c>
      <c r="L1" s="9" t="s">
        <v>240</v>
      </c>
      <c r="M1" s="4" t="s">
        <v>241</v>
      </c>
      <c r="N1" s="4" t="s">
        <v>242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243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7"/>
  <sheetViews>
    <sheetView tabSelected="1" workbookViewId="0">
      <selection activeCell="E38" sqref="E3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244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317</v>
      </c>
      <c r="E2" t="str">
        <f>VLOOKUP(A2,HOP!A:L,12,0)</f>
        <v>317.00</v>
      </c>
      <c r="F2" t="str">
        <f>VLOOKUP(A2,HOP!A:C,3,0)</f>
        <v>2222877</v>
      </c>
      <c r="G2">
        <f>D2-E2</f>
        <v>0</v>
      </c>
      <c r="H2" t="str">
        <f>$H$1&amp;F2</f>
        <v>，2222877</v>
      </c>
      <c r="I2" t="str">
        <f>VLOOKUP(A2,HOP!A:T,20,0)</f>
        <v>直连</v>
      </c>
    </row>
    <row r="3" ht="14.25" customHeight="1" spans="1:9">
      <c r="A3" s="6" t="s">
        <v>87</v>
      </c>
      <c r="B3" s="7" t="s">
        <v>80</v>
      </c>
      <c r="C3" s="7" t="s">
        <v>81</v>
      </c>
      <c r="D3" s="3">
        <v>1956</v>
      </c>
      <c r="E3" t="str">
        <f>VLOOKUP(A3,HOP!A:L,12,0)</f>
        <v>1956.00</v>
      </c>
      <c r="F3" t="str">
        <f>VLOOKUP(A3,HOP!A:C,3,0)</f>
        <v>2221184</v>
      </c>
      <c r="G3">
        <f t="shared" ref="G3:G19" si="0">D3-E3</f>
        <v>0</v>
      </c>
      <c r="H3" t="str">
        <f t="shared" ref="H3:H19" si="1">$H$1&amp;F3</f>
        <v>，2221184</v>
      </c>
      <c r="I3" t="str">
        <f>VLOOKUP(A3,HOP!A:T,20,0)</f>
        <v>直连</v>
      </c>
    </row>
    <row r="4" ht="14.25" customHeight="1" spans="1:9">
      <c r="A4" s="6" t="s">
        <v>97</v>
      </c>
      <c r="B4" s="7" t="s">
        <v>80</v>
      </c>
      <c r="C4" s="7" t="s">
        <v>102</v>
      </c>
      <c r="D4" s="3">
        <v>826</v>
      </c>
      <c r="E4" t="str">
        <f>VLOOKUP(A4,HOP!A:L,12,0)</f>
        <v>826.00</v>
      </c>
      <c r="F4" t="str">
        <f>VLOOKUP(A4,HOP!A:C,3,0)</f>
        <v>2224351</v>
      </c>
      <c r="G4">
        <f t="shared" si="0"/>
        <v>0</v>
      </c>
      <c r="H4" t="str">
        <f t="shared" si="1"/>
        <v>，2224351</v>
      </c>
      <c r="I4" t="str">
        <f>VLOOKUP(A4,HOP!A:T,20,0)</f>
        <v>直采</v>
      </c>
    </row>
    <row r="5" ht="14.25" customHeight="1" spans="1:9">
      <c r="A5" s="6" t="s">
        <v>107</v>
      </c>
      <c r="B5" s="7" t="s">
        <v>80</v>
      </c>
      <c r="C5" s="7" t="s">
        <v>102</v>
      </c>
      <c r="D5" s="3">
        <v>1664</v>
      </c>
      <c r="E5" t="str">
        <f>VLOOKUP(A5,HOP!A:L,12,0)</f>
        <v>1664.00</v>
      </c>
      <c r="F5" t="str">
        <f>VLOOKUP(A5,HOP!A:C,3,0)</f>
        <v>2224353</v>
      </c>
      <c r="G5">
        <f t="shared" si="0"/>
        <v>0</v>
      </c>
      <c r="H5" t="str">
        <f t="shared" si="1"/>
        <v>，2224353</v>
      </c>
      <c r="I5" t="str">
        <f>VLOOKUP(A5,HOP!A:T,20,0)</f>
        <v>直采</v>
      </c>
    </row>
    <row r="6" ht="14.25" customHeight="1" spans="1:9">
      <c r="A6" s="6" t="s">
        <v>114</v>
      </c>
      <c r="B6" s="7" t="s">
        <v>81</v>
      </c>
      <c r="C6" s="7" t="s">
        <v>102</v>
      </c>
      <c r="D6" s="3">
        <v>557</v>
      </c>
      <c r="E6" t="str">
        <f>VLOOKUP(A6,HOP!A:L,12,0)</f>
        <v>557.00</v>
      </c>
      <c r="F6" t="str">
        <f>VLOOKUP(A6,HOP!A:C,3,0)</f>
        <v>2224879</v>
      </c>
      <c r="G6">
        <f t="shared" si="0"/>
        <v>0</v>
      </c>
      <c r="H6" t="str">
        <f t="shared" si="1"/>
        <v>，2224879</v>
      </c>
      <c r="I6" t="str">
        <f>VLOOKUP(A6,HOP!A:T,20,0)</f>
        <v>直连</v>
      </c>
    </row>
    <row r="7" ht="14.25" customHeight="1" spans="1:9">
      <c r="A7" s="6" t="s">
        <v>123</v>
      </c>
      <c r="B7" s="7" t="s">
        <v>102</v>
      </c>
      <c r="C7" s="7" t="s">
        <v>128</v>
      </c>
      <c r="D7" s="3">
        <v>249</v>
      </c>
      <c r="E7" t="str">
        <f>VLOOKUP(A7,HOP!A:L,12,0)</f>
        <v>249.00</v>
      </c>
      <c r="F7" t="str">
        <f>VLOOKUP(A7,HOP!A:C,3,0)</f>
        <v>2225351</v>
      </c>
      <c r="G7">
        <f t="shared" si="0"/>
        <v>0</v>
      </c>
      <c r="H7" t="str">
        <f t="shared" si="1"/>
        <v>，2225351</v>
      </c>
      <c r="I7" t="str">
        <f>VLOOKUP(A7,HOP!A:T,20,0)</f>
        <v>直连</v>
      </c>
    </row>
    <row r="8" ht="14.25" customHeight="1" spans="1:9">
      <c r="A8" s="6" t="s">
        <v>133</v>
      </c>
      <c r="B8" s="7" t="s">
        <v>102</v>
      </c>
      <c r="C8" s="7" t="s">
        <v>128</v>
      </c>
      <c r="D8" s="3">
        <v>412</v>
      </c>
      <c r="E8" t="str">
        <f>VLOOKUP(A8,HOP!A:L,12,0)</f>
        <v>412.00</v>
      </c>
      <c r="F8" t="str">
        <f>VLOOKUP(A8,HOP!A:C,3,0)</f>
        <v>2225658</v>
      </c>
      <c r="G8">
        <f t="shared" si="0"/>
        <v>0</v>
      </c>
      <c r="H8" t="str">
        <f t="shared" si="1"/>
        <v>，2225658</v>
      </c>
      <c r="I8" t="str">
        <f>VLOOKUP(A8,HOP!A:T,20,0)</f>
        <v>直采</v>
      </c>
    </row>
    <row r="9" ht="14.25" hidden="1" customHeight="1" spans="1:9">
      <c r="A9" s="6" t="s">
        <v>139</v>
      </c>
      <c r="B9" s="7" t="s">
        <v>145</v>
      </c>
      <c r="C9" s="7" t="s">
        <v>146</v>
      </c>
      <c r="D9" s="3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VLOOKUP(A9,HOP!A:T,20,0)</f>
        <v>#N/A</v>
      </c>
    </row>
    <row r="10" ht="14.25" hidden="1" customHeight="1" spans="1:9">
      <c r="A10" s="6" t="s">
        <v>150</v>
      </c>
      <c r="B10" s="7" t="s">
        <v>156</v>
      </c>
      <c r="C10" s="7" t="s">
        <v>157</v>
      </c>
      <c r="D10" s="3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VLOOKUP(A10,HOP!A:T,20,0)</f>
        <v>#N/A</v>
      </c>
    </row>
    <row r="11" ht="14.25" customHeight="1" spans="1:9">
      <c r="A11" s="6" t="s">
        <v>161</v>
      </c>
      <c r="B11" s="7" t="s">
        <v>128</v>
      </c>
      <c r="C11" s="7" t="s">
        <v>166</v>
      </c>
      <c r="D11" s="3">
        <v>352</v>
      </c>
      <c r="E11" t="str">
        <f>VLOOKUP(A11,HOP!A:L,12,0)</f>
        <v>352.00</v>
      </c>
      <c r="F11" t="str">
        <f>VLOOKUP(A11,HOP!A:C,3,0)</f>
        <v>2226484</v>
      </c>
      <c r="G11">
        <f t="shared" si="0"/>
        <v>0</v>
      </c>
      <c r="H11" t="str">
        <f t="shared" si="1"/>
        <v>，2226484</v>
      </c>
      <c r="I11" t="str">
        <f>VLOOKUP(A11,HOP!A:T,20,0)</f>
        <v>直连</v>
      </c>
    </row>
    <row r="12" ht="14.25" customHeight="1" spans="1:9">
      <c r="A12" s="6" t="s">
        <v>171</v>
      </c>
      <c r="B12" s="7" t="s">
        <v>174</v>
      </c>
      <c r="C12" s="7" t="s">
        <v>166</v>
      </c>
      <c r="D12" s="3">
        <v>249</v>
      </c>
      <c r="E12" t="str">
        <f>VLOOKUP(A12,HOP!A:L,12,0)</f>
        <v>249.00</v>
      </c>
      <c r="F12" t="str">
        <f>VLOOKUP(A12,HOP!A:C,3,0)</f>
        <v>2227454</v>
      </c>
      <c r="G12">
        <f t="shared" si="0"/>
        <v>0</v>
      </c>
      <c r="H12" t="str">
        <f t="shared" si="1"/>
        <v>，2227454</v>
      </c>
      <c r="I12" t="str">
        <f>VLOOKUP(A12,HOP!A:T,20,0)</f>
        <v>直连</v>
      </c>
    </row>
    <row r="13" ht="14.25" customHeight="1" spans="1:9">
      <c r="A13" s="6" t="s">
        <v>175</v>
      </c>
      <c r="B13" s="7" t="s">
        <v>174</v>
      </c>
      <c r="C13" s="7" t="s">
        <v>166</v>
      </c>
      <c r="D13" s="3">
        <v>264</v>
      </c>
      <c r="E13" t="str">
        <f>VLOOKUP(A13,HOP!A:L,12,0)</f>
        <v>264.00</v>
      </c>
      <c r="F13" t="str">
        <f>VLOOKUP(A13,HOP!A:C,3,0)</f>
        <v>2227615</v>
      </c>
      <c r="G13">
        <f t="shared" si="0"/>
        <v>0</v>
      </c>
      <c r="H13" t="str">
        <f t="shared" si="1"/>
        <v>，2227615</v>
      </c>
      <c r="I13" t="str">
        <f>VLOOKUP(A13,HOP!A:T,20,0)</f>
        <v>直连</v>
      </c>
    </row>
    <row r="14" ht="14.25" customHeight="1" spans="1:9">
      <c r="A14" s="6" t="s">
        <v>181</v>
      </c>
      <c r="B14" s="7" t="s">
        <v>128</v>
      </c>
      <c r="C14" s="7" t="s">
        <v>184</v>
      </c>
      <c r="D14" s="3">
        <v>1248</v>
      </c>
      <c r="E14" t="str">
        <f>VLOOKUP(A14,HOP!A:L,12,0)</f>
        <v>1248.00</v>
      </c>
      <c r="F14" t="str">
        <f>VLOOKUP(A14,HOP!A:C,3,0)</f>
        <v>2226280</v>
      </c>
      <c r="G14">
        <f t="shared" si="0"/>
        <v>0</v>
      </c>
      <c r="H14" t="str">
        <f t="shared" si="1"/>
        <v>，2226280</v>
      </c>
      <c r="I14" t="str">
        <f>VLOOKUP(A14,HOP!A:T,20,0)</f>
        <v>直采</v>
      </c>
    </row>
    <row r="15" ht="14.25" hidden="1" customHeight="1" spans="1:9">
      <c r="A15" s="6" t="s">
        <v>188</v>
      </c>
      <c r="B15" s="7" t="s">
        <v>184</v>
      </c>
      <c r="C15" s="7" t="s">
        <v>193</v>
      </c>
      <c r="D15" s="3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VLOOKUP(A15,HOP!A:T,20,0)</f>
        <v>#N/A</v>
      </c>
    </row>
    <row r="16" ht="14.25" customHeight="1" spans="1:9">
      <c r="A16" s="6" t="s">
        <v>197</v>
      </c>
      <c r="B16" s="7" t="s">
        <v>184</v>
      </c>
      <c r="C16" s="7" t="s">
        <v>193</v>
      </c>
      <c r="D16" s="3">
        <v>1021</v>
      </c>
      <c r="E16" t="str">
        <f>VLOOKUP(A16,HOP!A:L,12,0)</f>
        <v>1021.00</v>
      </c>
      <c r="F16" t="str">
        <f>VLOOKUP(A16,HOP!A:C,3,0)</f>
        <v>2223359</v>
      </c>
      <c r="G16">
        <f t="shared" si="0"/>
        <v>0</v>
      </c>
      <c r="H16" t="str">
        <f t="shared" si="1"/>
        <v>，2223359</v>
      </c>
      <c r="I16" t="str">
        <f>VLOOKUP(A16,HOP!A:T,20,0)</f>
        <v>直连</v>
      </c>
    </row>
    <row r="17" ht="14.25" customHeight="1" spans="1:9">
      <c r="A17" s="6" t="s">
        <v>207</v>
      </c>
      <c r="B17" s="7" t="s">
        <v>174</v>
      </c>
      <c r="C17" s="7" t="s">
        <v>193</v>
      </c>
      <c r="D17" s="3">
        <v>1749</v>
      </c>
      <c r="E17" t="str">
        <f>VLOOKUP(A17,HOP!A:L,12,0)</f>
        <v>1749.00</v>
      </c>
      <c r="F17" t="str">
        <f>VLOOKUP(A17,HOP!A:C,3,0)</f>
        <v>2227771</v>
      </c>
      <c r="G17">
        <f t="shared" si="0"/>
        <v>0</v>
      </c>
      <c r="H17" t="str">
        <f t="shared" si="1"/>
        <v>，2227771</v>
      </c>
      <c r="I17" t="str">
        <f>VLOOKUP(A17,HOP!A:T,20,0)</f>
        <v>直连</v>
      </c>
    </row>
    <row r="18" ht="14.25" customHeight="1" spans="1:9">
      <c r="A18" s="6" t="s">
        <v>216</v>
      </c>
      <c r="B18" s="7" t="s">
        <v>184</v>
      </c>
      <c r="C18" s="7" t="s">
        <v>193</v>
      </c>
      <c r="D18" s="3">
        <v>387</v>
      </c>
      <c r="E18" t="str">
        <f>VLOOKUP(A18,HOP!A:L,12,0)</f>
        <v>387.00</v>
      </c>
      <c r="F18" t="str">
        <f>VLOOKUP(A18,HOP!A:C,3,0)</f>
        <v>2229177</v>
      </c>
      <c r="G18">
        <f t="shared" si="0"/>
        <v>0</v>
      </c>
      <c r="H18" t="str">
        <f t="shared" si="1"/>
        <v>，2229177</v>
      </c>
      <c r="I18" t="str">
        <f>VLOOKUP(A18,HOP!A:T,20,0)</f>
        <v>直连</v>
      </c>
    </row>
    <row r="19" ht="14.25" customHeight="1" spans="1:9">
      <c r="A19" s="6" t="s">
        <v>225</v>
      </c>
      <c r="B19" s="7" t="s">
        <v>184</v>
      </c>
      <c r="C19" s="7" t="s">
        <v>193</v>
      </c>
      <c r="D19" s="3">
        <v>352</v>
      </c>
      <c r="E19" t="str">
        <f>VLOOKUP(A19,HOP!A:L,12,0)</f>
        <v>352.00</v>
      </c>
      <c r="F19" t="str">
        <f>VLOOKUP(A19,HOP!A:C,3,0)</f>
        <v>2229230</v>
      </c>
      <c r="G19">
        <f t="shared" si="0"/>
        <v>0</v>
      </c>
      <c r="H19" t="str">
        <f t="shared" si="1"/>
        <v>，2229230</v>
      </c>
      <c r="I19" t="str">
        <f>VLOOKUP(A19,HOP!A:T,20,0)</f>
        <v>直连</v>
      </c>
    </row>
    <row r="21" spans="4:4">
      <c r="D21" s="3">
        <f>SUM(D2:D20)</f>
        <v>11603</v>
      </c>
    </row>
    <row r="22" ht="14.25" spans="4:4">
      <c r="D22" s="8" t="s">
        <v>23</v>
      </c>
    </row>
    <row r="25" spans="1:2">
      <c r="A25" t="s">
        <v>245</v>
      </c>
      <c r="B25">
        <v>4150</v>
      </c>
    </row>
    <row r="26" spans="1:2">
      <c r="A26" t="s">
        <v>246</v>
      </c>
      <c r="B26">
        <v>7453</v>
      </c>
    </row>
    <row r="27" spans="1:2">
      <c r="A27" s="5" t="s">
        <v>247</v>
      </c>
      <c r="B27">
        <f>SUBTOTAL(9,B25:B26)</f>
        <v>11603</v>
      </c>
    </row>
  </sheetData>
  <autoFilter ref="A1:I19">
    <filterColumn colId="3">
      <filters>
        <filter val="249.00"/>
        <filter val="264.00"/>
        <filter val="317.00"/>
        <filter val="352.00"/>
        <filter val="387.00"/>
        <filter val="412.00"/>
        <filter val="557.00"/>
        <filter val="826.00"/>
        <filter val="1,021.00"/>
        <filter val="1,248.00"/>
        <filter val="1,664.00"/>
        <filter val="1,749.00"/>
        <filter val="1,956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J35" sqref="J35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248</v>
      </c>
      <c r="B1" s="2" t="s">
        <v>249</v>
      </c>
      <c r="C1" s="2" t="s">
        <v>250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251</v>
      </c>
      <c r="I1" s="2" t="s">
        <v>252</v>
      </c>
      <c r="J1" s="2" t="s">
        <v>253</v>
      </c>
      <c r="K1" s="2" t="s">
        <v>254</v>
      </c>
      <c r="L1" s="2" t="s">
        <v>255</v>
      </c>
      <c r="M1" s="2" t="s">
        <v>256</v>
      </c>
      <c r="N1" s="2" t="s">
        <v>257</v>
      </c>
      <c r="O1" s="2" t="s">
        <v>258</v>
      </c>
      <c r="P1" s="2" t="s">
        <v>259</v>
      </c>
      <c r="Q1" s="2" t="s">
        <v>260</v>
      </c>
      <c r="R1" s="2" t="s">
        <v>261</v>
      </c>
      <c r="S1" s="2" t="s">
        <v>262</v>
      </c>
      <c r="T1" s="2" t="s">
        <v>263</v>
      </c>
    </row>
    <row r="2" s="1" customFormat="1" spans="1:20">
      <c r="A2" s="1" t="s">
        <v>225</v>
      </c>
      <c r="B2" s="1" t="s">
        <v>184</v>
      </c>
      <c r="C2" s="1" t="s">
        <v>226</v>
      </c>
      <c r="D2" s="1" t="s">
        <v>228</v>
      </c>
      <c r="E2" s="1" t="s">
        <v>264</v>
      </c>
      <c r="F2" s="1" t="s">
        <v>184</v>
      </c>
      <c r="G2" s="1" t="s">
        <v>193</v>
      </c>
      <c r="H2" s="1" t="s">
        <v>265</v>
      </c>
      <c r="I2" s="1" t="s">
        <v>266</v>
      </c>
      <c r="J2" s="1" t="s">
        <v>267</v>
      </c>
      <c r="K2" s="1" t="s">
        <v>266</v>
      </c>
      <c r="L2" s="1" t="s">
        <v>266</v>
      </c>
      <c r="M2" s="1" t="s">
        <v>268</v>
      </c>
      <c r="N2" s="1" t="s">
        <v>268</v>
      </c>
      <c r="O2" s="1" t="s">
        <v>269</v>
      </c>
      <c r="P2" s="1" t="s">
        <v>270</v>
      </c>
      <c r="Q2" s="1" t="s">
        <v>271</v>
      </c>
      <c r="R2" s="1" t="s">
        <v>73</v>
      </c>
      <c r="S2" s="1" t="s">
        <v>272</v>
      </c>
      <c r="T2" s="1" t="s">
        <v>273</v>
      </c>
    </row>
    <row r="3" s="1" customFormat="1" spans="1:20">
      <c r="A3" s="1" t="s">
        <v>216</v>
      </c>
      <c r="B3" s="1" t="s">
        <v>184</v>
      </c>
      <c r="C3" s="1" t="s">
        <v>217</v>
      </c>
      <c r="D3" s="1" t="s">
        <v>274</v>
      </c>
      <c r="E3" s="1" t="s">
        <v>275</v>
      </c>
      <c r="F3" s="1" t="s">
        <v>184</v>
      </c>
      <c r="G3" s="1" t="s">
        <v>193</v>
      </c>
      <c r="H3" s="1" t="s">
        <v>265</v>
      </c>
      <c r="I3" s="1" t="s">
        <v>276</v>
      </c>
      <c r="J3" s="1" t="s">
        <v>267</v>
      </c>
      <c r="K3" s="1" t="s">
        <v>276</v>
      </c>
      <c r="L3" s="1" t="s">
        <v>276</v>
      </c>
      <c r="M3" s="1" t="s">
        <v>268</v>
      </c>
      <c r="N3" s="1" t="s">
        <v>268</v>
      </c>
      <c r="O3" s="1" t="s">
        <v>269</v>
      </c>
      <c r="P3" s="1" t="s">
        <v>270</v>
      </c>
      <c r="Q3" s="1" t="s">
        <v>277</v>
      </c>
      <c r="R3" s="1" t="s">
        <v>73</v>
      </c>
      <c r="S3" s="1" t="s">
        <v>272</v>
      </c>
      <c r="T3" s="1" t="s">
        <v>273</v>
      </c>
    </row>
    <row r="4" s="1" customFormat="1" spans="1:20">
      <c r="A4" s="1" t="s">
        <v>207</v>
      </c>
      <c r="B4" s="1" t="s">
        <v>166</v>
      </c>
      <c r="C4" s="1" t="s">
        <v>208</v>
      </c>
      <c r="D4" s="1" t="s">
        <v>278</v>
      </c>
      <c r="E4" s="1" t="s">
        <v>279</v>
      </c>
      <c r="F4" s="1" t="s">
        <v>174</v>
      </c>
      <c r="G4" s="1" t="s">
        <v>193</v>
      </c>
      <c r="H4" s="1" t="s">
        <v>265</v>
      </c>
      <c r="I4" s="1" t="s">
        <v>280</v>
      </c>
      <c r="J4" s="1" t="s">
        <v>267</v>
      </c>
      <c r="K4" s="1" t="s">
        <v>280</v>
      </c>
      <c r="L4" s="1" t="s">
        <v>280</v>
      </c>
      <c r="M4" s="1" t="s">
        <v>268</v>
      </c>
      <c r="N4" s="1" t="s">
        <v>268</v>
      </c>
      <c r="O4" s="1" t="s">
        <v>269</v>
      </c>
      <c r="P4" s="1" t="s">
        <v>270</v>
      </c>
      <c r="Q4" s="1" t="s">
        <v>281</v>
      </c>
      <c r="R4" s="1" t="s">
        <v>73</v>
      </c>
      <c r="S4" s="1" t="s">
        <v>272</v>
      </c>
      <c r="T4" s="1" t="s">
        <v>273</v>
      </c>
    </row>
    <row r="5" s="1" customFormat="1" spans="1:20">
      <c r="A5" s="1" t="s">
        <v>175</v>
      </c>
      <c r="B5" s="1" t="s">
        <v>174</v>
      </c>
      <c r="C5" s="1" t="s">
        <v>176</v>
      </c>
      <c r="D5" s="1" t="s">
        <v>126</v>
      </c>
      <c r="E5" s="1" t="s">
        <v>282</v>
      </c>
      <c r="F5" s="1" t="s">
        <v>174</v>
      </c>
      <c r="G5" s="1" t="s">
        <v>166</v>
      </c>
      <c r="H5" s="1" t="s">
        <v>265</v>
      </c>
      <c r="I5" s="1" t="s">
        <v>283</v>
      </c>
      <c r="J5" s="1" t="s">
        <v>267</v>
      </c>
      <c r="K5" s="1" t="s">
        <v>283</v>
      </c>
      <c r="L5" s="1" t="s">
        <v>283</v>
      </c>
      <c r="M5" s="1" t="s">
        <v>268</v>
      </c>
      <c r="N5" s="1" t="s">
        <v>268</v>
      </c>
      <c r="O5" s="1" t="s">
        <v>269</v>
      </c>
      <c r="P5" s="1" t="s">
        <v>270</v>
      </c>
      <c r="Q5" s="1" t="s">
        <v>284</v>
      </c>
      <c r="R5" s="1" t="s">
        <v>73</v>
      </c>
      <c r="S5" s="1" t="s">
        <v>272</v>
      </c>
      <c r="T5" s="1" t="s">
        <v>273</v>
      </c>
    </row>
    <row r="6" s="1" customFormat="1" spans="1:20">
      <c r="A6" s="1" t="s">
        <v>171</v>
      </c>
      <c r="B6" s="1" t="s">
        <v>174</v>
      </c>
      <c r="C6" s="1" t="s">
        <v>172</v>
      </c>
      <c r="D6" s="1" t="s">
        <v>126</v>
      </c>
      <c r="E6" s="1" t="s">
        <v>285</v>
      </c>
      <c r="F6" s="1" t="s">
        <v>174</v>
      </c>
      <c r="G6" s="1" t="s">
        <v>166</v>
      </c>
      <c r="H6" s="1" t="s">
        <v>265</v>
      </c>
      <c r="I6" s="1" t="s">
        <v>286</v>
      </c>
      <c r="J6" s="1" t="s">
        <v>267</v>
      </c>
      <c r="K6" s="1" t="s">
        <v>286</v>
      </c>
      <c r="L6" s="1" t="s">
        <v>286</v>
      </c>
      <c r="M6" s="1" t="s">
        <v>268</v>
      </c>
      <c r="N6" s="1" t="s">
        <v>268</v>
      </c>
      <c r="O6" s="1" t="s">
        <v>269</v>
      </c>
      <c r="P6" s="1" t="s">
        <v>270</v>
      </c>
      <c r="Q6" s="1" t="s">
        <v>287</v>
      </c>
      <c r="R6" s="1" t="s">
        <v>73</v>
      </c>
      <c r="S6" s="1" t="s">
        <v>272</v>
      </c>
      <c r="T6" s="1" t="s">
        <v>273</v>
      </c>
    </row>
    <row r="7" s="1" customFormat="1" spans="1:20">
      <c r="A7" s="1" t="s">
        <v>161</v>
      </c>
      <c r="B7" s="1" t="s">
        <v>128</v>
      </c>
      <c r="C7" s="1" t="s">
        <v>162</v>
      </c>
      <c r="D7" s="1" t="s">
        <v>288</v>
      </c>
      <c r="E7" s="1" t="s">
        <v>289</v>
      </c>
      <c r="F7" s="1" t="s">
        <v>128</v>
      </c>
      <c r="G7" s="1" t="s">
        <v>166</v>
      </c>
      <c r="H7" s="1" t="s">
        <v>265</v>
      </c>
      <c r="I7" s="1" t="s">
        <v>266</v>
      </c>
      <c r="J7" s="1" t="s">
        <v>267</v>
      </c>
      <c r="K7" s="1" t="s">
        <v>266</v>
      </c>
      <c r="L7" s="1" t="s">
        <v>266</v>
      </c>
      <c r="M7" s="1" t="s">
        <v>268</v>
      </c>
      <c r="N7" s="1" t="s">
        <v>268</v>
      </c>
      <c r="O7" s="1" t="s">
        <v>269</v>
      </c>
      <c r="P7" s="1" t="s">
        <v>270</v>
      </c>
      <c r="Q7" s="1" t="s">
        <v>290</v>
      </c>
      <c r="R7" s="1" t="s">
        <v>73</v>
      </c>
      <c r="S7" s="1" t="s">
        <v>272</v>
      </c>
      <c r="T7" s="1" t="s">
        <v>273</v>
      </c>
    </row>
    <row r="8" s="1" customFormat="1" spans="1:20">
      <c r="A8" s="1" t="s">
        <v>181</v>
      </c>
      <c r="B8" s="1" t="s">
        <v>128</v>
      </c>
      <c r="C8" s="1" t="s">
        <v>182</v>
      </c>
      <c r="D8" s="1" t="s">
        <v>100</v>
      </c>
      <c r="E8" s="1" t="s">
        <v>291</v>
      </c>
      <c r="F8" s="1" t="s">
        <v>128</v>
      </c>
      <c r="G8" s="1" t="s">
        <v>184</v>
      </c>
      <c r="H8" s="1" t="s">
        <v>265</v>
      </c>
      <c r="I8" s="1" t="s">
        <v>292</v>
      </c>
      <c r="J8" s="1" t="s">
        <v>267</v>
      </c>
      <c r="K8" s="1" t="s">
        <v>292</v>
      </c>
      <c r="L8" s="1" t="s">
        <v>292</v>
      </c>
      <c r="M8" s="1" t="s">
        <v>268</v>
      </c>
      <c r="N8" s="1" t="s">
        <v>268</v>
      </c>
      <c r="O8" s="1" t="s">
        <v>269</v>
      </c>
      <c r="P8" s="1" t="s">
        <v>270</v>
      </c>
      <c r="Q8" s="1" t="s">
        <v>293</v>
      </c>
      <c r="R8" s="1" t="s">
        <v>73</v>
      </c>
      <c r="S8" s="1" t="s">
        <v>272</v>
      </c>
      <c r="T8" s="1" t="s">
        <v>294</v>
      </c>
    </row>
    <row r="9" s="1" customFormat="1" spans="1:20">
      <c r="A9" s="1" t="s">
        <v>133</v>
      </c>
      <c r="B9" s="1" t="s">
        <v>102</v>
      </c>
      <c r="C9" s="1" t="s">
        <v>134</v>
      </c>
      <c r="D9" s="1" t="s">
        <v>100</v>
      </c>
      <c r="E9" s="1" t="s">
        <v>295</v>
      </c>
      <c r="F9" s="1" t="s">
        <v>102</v>
      </c>
      <c r="G9" s="1" t="s">
        <v>128</v>
      </c>
      <c r="H9" s="1" t="s">
        <v>265</v>
      </c>
      <c r="I9" s="1" t="s">
        <v>296</v>
      </c>
      <c r="J9" s="1" t="s">
        <v>267</v>
      </c>
      <c r="K9" s="1" t="s">
        <v>296</v>
      </c>
      <c r="L9" s="1" t="s">
        <v>296</v>
      </c>
      <c r="M9" s="1" t="s">
        <v>268</v>
      </c>
      <c r="N9" s="1" t="s">
        <v>268</v>
      </c>
      <c r="O9" s="1" t="s">
        <v>269</v>
      </c>
      <c r="P9" s="1" t="s">
        <v>270</v>
      </c>
      <c r="Q9" s="1" t="s">
        <v>297</v>
      </c>
      <c r="R9" s="1" t="s">
        <v>73</v>
      </c>
      <c r="S9" s="1" t="s">
        <v>272</v>
      </c>
      <c r="T9" s="1" t="s">
        <v>294</v>
      </c>
    </row>
    <row r="10" s="1" customFormat="1" spans="1:20">
      <c r="A10" s="1" t="s">
        <v>123</v>
      </c>
      <c r="B10" s="1" t="s">
        <v>81</v>
      </c>
      <c r="C10" s="1" t="s">
        <v>124</v>
      </c>
      <c r="D10" s="1" t="s">
        <v>126</v>
      </c>
      <c r="E10" s="1" t="s">
        <v>298</v>
      </c>
      <c r="F10" s="1" t="s">
        <v>102</v>
      </c>
      <c r="G10" s="1" t="s">
        <v>128</v>
      </c>
      <c r="H10" s="1" t="s">
        <v>265</v>
      </c>
      <c r="I10" s="1" t="s">
        <v>286</v>
      </c>
      <c r="J10" s="1" t="s">
        <v>267</v>
      </c>
      <c r="K10" s="1" t="s">
        <v>286</v>
      </c>
      <c r="L10" s="1" t="s">
        <v>286</v>
      </c>
      <c r="M10" s="1" t="s">
        <v>268</v>
      </c>
      <c r="N10" s="1" t="s">
        <v>268</v>
      </c>
      <c r="O10" s="1" t="s">
        <v>269</v>
      </c>
      <c r="P10" s="1" t="s">
        <v>270</v>
      </c>
      <c r="Q10" s="1" t="s">
        <v>299</v>
      </c>
      <c r="R10" s="1" t="s">
        <v>73</v>
      </c>
      <c r="S10" s="1" t="s">
        <v>272</v>
      </c>
      <c r="T10" s="1" t="s">
        <v>273</v>
      </c>
    </row>
    <row r="11" s="1" customFormat="1" spans="1:20">
      <c r="A11" s="1" t="s">
        <v>114</v>
      </c>
      <c r="B11" s="1" t="s">
        <v>81</v>
      </c>
      <c r="C11" s="1" t="s">
        <v>115</v>
      </c>
      <c r="D11" s="1" t="s">
        <v>117</v>
      </c>
      <c r="E11" s="1" t="s">
        <v>300</v>
      </c>
      <c r="F11" s="1" t="s">
        <v>81</v>
      </c>
      <c r="G11" s="1" t="s">
        <v>102</v>
      </c>
      <c r="H11" s="1" t="s">
        <v>265</v>
      </c>
      <c r="I11" s="1" t="s">
        <v>301</v>
      </c>
      <c r="J11" s="1" t="s">
        <v>267</v>
      </c>
      <c r="K11" s="1" t="s">
        <v>301</v>
      </c>
      <c r="L11" s="1" t="s">
        <v>301</v>
      </c>
      <c r="M11" s="1" t="s">
        <v>268</v>
      </c>
      <c r="N11" s="1" t="s">
        <v>268</v>
      </c>
      <c r="O11" s="1" t="s">
        <v>269</v>
      </c>
      <c r="P11" s="1" t="s">
        <v>270</v>
      </c>
      <c r="Q11" s="1" t="s">
        <v>302</v>
      </c>
      <c r="R11" s="1" t="s">
        <v>73</v>
      </c>
      <c r="S11" s="1" t="s">
        <v>272</v>
      </c>
      <c r="T11" s="1" t="s">
        <v>273</v>
      </c>
    </row>
    <row r="12" s="1" customFormat="1" spans="1:20">
      <c r="A12" s="1" t="s">
        <v>107</v>
      </c>
      <c r="B12" s="1" t="s">
        <v>80</v>
      </c>
      <c r="C12" s="1" t="s">
        <v>108</v>
      </c>
      <c r="D12" s="1" t="s">
        <v>100</v>
      </c>
      <c r="E12" s="1" t="s">
        <v>303</v>
      </c>
      <c r="F12" s="1" t="s">
        <v>80</v>
      </c>
      <c r="G12" s="1" t="s">
        <v>102</v>
      </c>
      <c r="H12" s="1" t="s">
        <v>265</v>
      </c>
      <c r="I12" s="1" t="s">
        <v>304</v>
      </c>
      <c r="J12" s="1" t="s">
        <v>267</v>
      </c>
      <c r="K12" s="1" t="s">
        <v>304</v>
      </c>
      <c r="L12" s="1" t="s">
        <v>304</v>
      </c>
      <c r="M12" s="1" t="s">
        <v>268</v>
      </c>
      <c r="N12" s="1" t="s">
        <v>268</v>
      </c>
      <c r="O12" s="1" t="s">
        <v>269</v>
      </c>
      <c r="P12" s="1" t="s">
        <v>270</v>
      </c>
      <c r="Q12" s="1" t="s">
        <v>305</v>
      </c>
      <c r="R12" s="1" t="s">
        <v>73</v>
      </c>
      <c r="S12" s="1" t="s">
        <v>272</v>
      </c>
      <c r="T12" s="1" t="s">
        <v>294</v>
      </c>
    </row>
    <row r="13" s="1" customFormat="1" spans="1:20">
      <c r="A13" s="1" t="s">
        <v>97</v>
      </c>
      <c r="B13" s="1" t="s">
        <v>80</v>
      </c>
      <c r="C13" s="1" t="s">
        <v>98</v>
      </c>
      <c r="D13" s="1" t="s">
        <v>100</v>
      </c>
      <c r="E13" s="1" t="s">
        <v>306</v>
      </c>
      <c r="F13" s="1" t="s">
        <v>80</v>
      </c>
      <c r="G13" s="1" t="s">
        <v>102</v>
      </c>
      <c r="H13" s="1" t="s">
        <v>265</v>
      </c>
      <c r="I13" s="1" t="s">
        <v>307</v>
      </c>
      <c r="J13" s="1" t="s">
        <v>267</v>
      </c>
      <c r="K13" s="1" t="s">
        <v>307</v>
      </c>
      <c r="L13" s="1" t="s">
        <v>307</v>
      </c>
      <c r="M13" s="1" t="s">
        <v>268</v>
      </c>
      <c r="N13" s="1" t="s">
        <v>268</v>
      </c>
      <c r="O13" s="1" t="s">
        <v>269</v>
      </c>
      <c r="P13" s="1" t="s">
        <v>270</v>
      </c>
      <c r="Q13" s="1" t="s">
        <v>308</v>
      </c>
      <c r="R13" s="1" t="s">
        <v>73</v>
      </c>
      <c r="S13" s="1" t="s">
        <v>272</v>
      </c>
      <c r="T13" s="1" t="s">
        <v>294</v>
      </c>
    </row>
    <row r="14" s="1" customFormat="1" spans="1:20">
      <c r="A14" s="1" t="s">
        <v>197</v>
      </c>
      <c r="B14" s="1" t="s">
        <v>202</v>
      </c>
      <c r="C14" s="1" t="s">
        <v>198</v>
      </c>
      <c r="D14" s="1" t="s">
        <v>200</v>
      </c>
      <c r="E14" s="1" t="s">
        <v>309</v>
      </c>
      <c r="F14" s="1" t="s">
        <v>184</v>
      </c>
      <c r="G14" s="1" t="s">
        <v>193</v>
      </c>
      <c r="H14" s="1" t="s">
        <v>265</v>
      </c>
      <c r="I14" s="1" t="s">
        <v>310</v>
      </c>
      <c r="J14" s="1" t="s">
        <v>267</v>
      </c>
      <c r="K14" s="1" t="s">
        <v>310</v>
      </c>
      <c r="L14" s="1" t="s">
        <v>310</v>
      </c>
      <c r="M14" s="1" t="s">
        <v>268</v>
      </c>
      <c r="N14" s="1" t="s">
        <v>268</v>
      </c>
      <c r="O14" s="1" t="s">
        <v>269</v>
      </c>
      <c r="P14" s="1" t="s">
        <v>270</v>
      </c>
      <c r="Q14" s="1" t="s">
        <v>311</v>
      </c>
      <c r="R14" s="1" t="s">
        <v>73</v>
      </c>
      <c r="S14" s="1" t="s">
        <v>272</v>
      </c>
      <c r="T14" s="1" t="s">
        <v>273</v>
      </c>
    </row>
    <row r="15" s="1" customFormat="1" spans="1:20">
      <c r="A15" s="1" t="s">
        <v>70</v>
      </c>
      <c r="B15" s="1" t="s">
        <v>79</v>
      </c>
      <c r="C15" s="1" t="s">
        <v>71</v>
      </c>
      <c r="D15" s="1" t="s">
        <v>76</v>
      </c>
      <c r="E15" s="1" t="s">
        <v>312</v>
      </c>
      <c r="F15" s="1" t="s">
        <v>80</v>
      </c>
      <c r="G15" s="1" t="s">
        <v>81</v>
      </c>
      <c r="H15" s="1" t="s">
        <v>265</v>
      </c>
      <c r="I15" s="1" t="s">
        <v>313</v>
      </c>
      <c r="J15" s="1" t="s">
        <v>267</v>
      </c>
      <c r="K15" s="1" t="s">
        <v>313</v>
      </c>
      <c r="L15" s="1" t="s">
        <v>313</v>
      </c>
      <c r="M15" s="1" t="s">
        <v>268</v>
      </c>
      <c r="N15" s="1" t="s">
        <v>268</v>
      </c>
      <c r="O15" s="1" t="s">
        <v>269</v>
      </c>
      <c r="P15" s="1" t="s">
        <v>270</v>
      </c>
      <c r="Q15" s="1" t="s">
        <v>314</v>
      </c>
      <c r="R15" s="1" t="s">
        <v>73</v>
      </c>
      <c r="S15" s="1" t="s">
        <v>272</v>
      </c>
      <c r="T15" s="1" t="s">
        <v>273</v>
      </c>
    </row>
    <row r="16" s="1" customFormat="1" spans="1:20">
      <c r="A16" s="1" t="s">
        <v>87</v>
      </c>
      <c r="B16" s="1" t="s">
        <v>92</v>
      </c>
      <c r="C16" s="1" t="s">
        <v>88</v>
      </c>
      <c r="D16" s="1" t="s">
        <v>90</v>
      </c>
      <c r="E16" s="1" t="s">
        <v>315</v>
      </c>
      <c r="F16" s="1" t="s">
        <v>80</v>
      </c>
      <c r="G16" s="1" t="s">
        <v>81</v>
      </c>
      <c r="H16" s="1" t="s">
        <v>265</v>
      </c>
      <c r="I16" s="1" t="s">
        <v>316</v>
      </c>
      <c r="J16" s="1" t="s">
        <v>267</v>
      </c>
      <c r="K16" s="1" t="s">
        <v>316</v>
      </c>
      <c r="L16" s="1" t="s">
        <v>316</v>
      </c>
      <c r="M16" s="1" t="s">
        <v>268</v>
      </c>
      <c r="N16" s="1" t="s">
        <v>268</v>
      </c>
      <c r="O16" s="1" t="s">
        <v>269</v>
      </c>
      <c r="P16" s="1" t="s">
        <v>270</v>
      </c>
      <c r="Q16" s="1" t="s">
        <v>317</v>
      </c>
      <c r="R16" s="1" t="s">
        <v>73</v>
      </c>
      <c r="S16" s="1" t="s">
        <v>272</v>
      </c>
      <c r="T16" s="1" t="s">
        <v>273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2021-08-24T02:19:55Z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89587E2284CB45FB9D5BCCC83181F337</vt:lpwstr>
  </property>
</Properties>
</file>