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44525"/>
</workbook>
</file>

<file path=xl/sharedStrings.xml><?xml version="1.0" encoding="utf-8"?>
<sst xmlns="http://schemas.openxmlformats.org/spreadsheetml/2006/main" count="611" uniqueCount="195">
  <si>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</si>
  <si>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</si>
  <si>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</si>
  <si>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</si>
  <si>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</si>
  <si>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</si>
  <si>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</si>
  <si>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</si>
  <si>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</si>
  <si>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</si>
  <si>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</si>
  <si>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</si>
  <si>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</si>
  <si>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</si>
  <si>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</si>
  <si>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</si>
  <si>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</si>
  <si>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</si>
  <si>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</si>
  <si>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</si>
  <si>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</si>
  <si>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</si>
  <si>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</si>
  <si>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</si>
  <si>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</si>
  <si>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</si>
  <si>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</si>
  <si>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[上海]上海大酒店(51598627)</t>
  </si>
  <si>
    <t>庭院房&lt;双人入住&gt;&lt;内宾&gt;&lt;预付&gt;&lt;无早&gt;</t>
  </si>
  <si>
    <t>CNY</t>
  </si>
  <si>
    <t>王翮飞</t>
  </si>
  <si>
    <t>CA11323210824CNY</t>
  </si>
  <si>
    <t>未提现</t>
  </si>
  <si>
    <t>携程开票</t>
  </si>
  <si>
    <t>[上海]上海皇廷国际大酒店(60982148)</t>
  </si>
  <si>
    <t>豪华大床房&lt;双人入住&gt;&lt;内宾&gt;&lt;预付&gt;&lt;无早&gt;</t>
  </si>
  <si>
    <t>刘合华</t>
  </si>
  <si>
    <t>[长沙]城市便捷酒店(长沙湘雅附三店)(78097573)</t>
  </si>
  <si>
    <t>特惠大床房&lt;双人入住&gt;&lt;内宾&gt;&lt;预付&gt;&lt;无早&gt;</t>
  </si>
  <si>
    <t>刘阳</t>
  </si>
  <si>
    <t>[巴中]骏怡连锁酒店(巴中回风亭公园店)(71988450)</t>
  </si>
  <si>
    <t>舒适双床房&lt;双人入住&gt;&lt;内宾&gt;&lt;预付&gt;&lt;双早&gt;</t>
  </si>
  <si>
    <t>潘宜达</t>
  </si>
  <si>
    <t>[苏州]锦江之星(苏州木渎古镇店)(71450556)</t>
  </si>
  <si>
    <t>标准间A&lt;双人入住&gt;&lt;内宾&gt;&lt;预付&gt;&lt;无早&gt;</t>
  </si>
  <si>
    <t>陈斌</t>
  </si>
  <si>
    <t>[南昌]城市便捷酒店(南昌滕王阁地铁站店)(71586507)</t>
  </si>
  <si>
    <t>标准双床房&lt;双人入住&gt;&lt;内宾&gt;&lt;预付&gt;&lt;无早&gt;</t>
  </si>
  <si>
    <t>曾怡菲</t>
  </si>
  <si>
    <t>[乌鲁木齐]尚客优连锁酒店(乌鲁木齐店)(75017377)</t>
  </si>
  <si>
    <t>标准大床房&lt;双人入住&gt;&lt;内宾&gt;&lt;预付&gt;&lt;无早&gt;</t>
  </si>
  <si>
    <t>路文焕</t>
  </si>
  <si>
    <t>[庄浪]尚客优酒店（庄浪实验小学店）(71451308)</t>
  </si>
  <si>
    <t>行政套房&lt;双人入住&gt;&lt;内宾&gt;&lt;预付&gt;&lt;无早&gt;</t>
  </si>
  <si>
    <t>李龙龙</t>
  </si>
  <si>
    <t>取消</t>
  </si>
  <si>
    <t>[南宁]维也纳国际酒店(南宁五一富德店)(79027058)</t>
  </si>
  <si>
    <t>豪华双床房&lt;双人入住&gt;&lt;内宾&gt;&lt;预付&gt;&lt;无早&gt;</t>
  </si>
  <si>
    <t>虞宏田</t>
  </si>
  <si>
    <t>[乌鲁木齐]7天酒店·乌鲁木齐小西沟地铁站店(71450637)</t>
  </si>
  <si>
    <t>精选大床房&lt;双人入住&gt;&lt;内宾&gt;&lt;预付&gt;&lt;无早&gt;</t>
  </si>
  <si>
    <t>杨翠霞</t>
  </si>
  <si>
    <t>[银川]尚客优酒店(银川西夏区怀远夜市宁阳广场店)(77244146)</t>
  </si>
  <si>
    <t>观景大床房&lt;双人入住&gt;&lt;内宾&gt;&lt;预付&gt;&lt;无早&gt;</t>
  </si>
  <si>
    <t>靳认川</t>
  </si>
  <si>
    <t>[洪湖]骏怡连锁酒店(湖北荆州洪湖宝安商业广场店)(79024613)</t>
  </si>
  <si>
    <t>商务双床房&lt;双人入住&gt;&lt;内宾&gt;&lt;预付&gt;&lt;无早&gt;</t>
  </si>
  <si>
    <t>周骏伟</t>
  </si>
  <si>
    <t>[济南]格林豪泰智选酒店(济南舜耕国际会展中心千佛山店)(75027428)</t>
  </si>
  <si>
    <t>大床房&lt;双人入住&gt;&lt;内宾&gt;&lt;预付&gt;&lt;无早&gt;</t>
  </si>
  <si>
    <t>杜宇庆</t>
  </si>
  <si>
    <t>[如皋]维也纳酒店(如皋正翔广场店)(75035017)</t>
  </si>
  <si>
    <t>管鹏程</t>
  </si>
  <si>
    <t>[张家口]张家口下花园蓝鲸丽呈酒店(78981528)</t>
  </si>
  <si>
    <t>商务大床&lt;双人入住&gt;&lt;内宾&gt;&lt;预付&gt;&lt;无早&gt;</t>
  </si>
  <si>
    <t>傅海山</t>
  </si>
  <si>
    <t>[西安]西安咸阳国际机场一米阳光酒店(61260222)</t>
  </si>
  <si>
    <t>阳光精品大床房&lt;双人入住&gt;&lt;内宾&gt;&lt;预付&gt;&lt;无早&gt;</t>
  </si>
  <si>
    <t>胡晨</t>
  </si>
  <si>
    <t>[东莞]东莞松山湖银丰逸居酒店(71451725)</t>
  </si>
  <si>
    <t>园景大床房&lt;双人入住&gt;&lt;内宾&gt;&lt;预付&gt;&lt;双早&gt;</t>
  </si>
  <si>
    <t>张亚清,王新奎,李书升,张慧</t>
  </si>
  <si>
    <t>[玉林]维也纳酒店(玉林金城振林店)(78981388)</t>
  </si>
  <si>
    <t>范轩裴</t>
  </si>
  <si>
    <t>阳光精致大床房&lt;双人入住&gt;&lt;内宾&gt;&lt;预付&gt;&lt;无早&gt;</t>
  </si>
  <si>
    <t>周语嫣</t>
  </si>
  <si>
    <t>黄乙峰</t>
  </si>
  <si>
    <t>[广州]广州白云湖畔酒店(广东南湖旅游中心)(71575860)</t>
  </si>
  <si>
    <t>豪华湖景大床房&lt;双人入住&gt;&lt;内宾&gt;&lt;预付&gt;&lt;双早&gt;</t>
  </si>
  <si>
    <t>黄良科</t>
  </si>
  <si>
    <t>，</t>
  </si>
  <si>
    <t>A210824093051481</t>
  </si>
  <si>
    <t>CNY / HKD 当前参考汇率: 1.202265914</t>
  </si>
  <si>
    <t>总计：11566.02 CNY/
13905.43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</si>
  <si>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</si>
  <si>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</si>
  <si>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</si>
  <si>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</si>
  <si>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</si>
  <si>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</si>
  <si>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</si>
  <si>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</si>
  <si>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</si>
  <si>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</si>
  <si>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</si>
  <si>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</si>
  <si>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</si>
  <si>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</si>
  <si>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</si>
  <si>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</si>
  <si>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</si>
  <si>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2021-08-20</t>
  </si>
  <si>
    <t>2228478</t>
  </si>
  <si>
    <t>广州白云湖畔酒店(广东南湖旅游中心)</t>
  </si>
  <si>
    <t>2021-08-21</t>
  </si>
  <si>
    <t>退房日月结</t>
  </si>
  <si>
    <t>482.62</t>
  </si>
  <si>
    <t>RMB</t>
  </si>
  <si>
    <t>0</t>
  </si>
  <si>
    <t>0.00</t>
  </si>
  <si>
    <t>携程汇智国内直连</t>
  </si>
  <si>
    <t>2021-08-20 22:28:49</t>
  </si>
  <si>
    <t>否</t>
  </si>
  <si>
    <t>汇智国际旅游发展有限公司</t>
  </si>
  <si>
    <t>直连</t>
  </si>
  <si>
    <t>2228438</t>
  </si>
  <si>
    <t>西安咸阳国际机场一米阳光客栈</t>
  </si>
  <si>
    <t>178.97</t>
  </si>
  <si>
    <t>2021-08-20 21:41:22</t>
  </si>
  <si>
    <t>2228374</t>
  </si>
  <si>
    <t>2021-08-20 20:24:55</t>
  </si>
  <si>
    <t>2228342</t>
  </si>
  <si>
    <t>维也纳酒店(玉林金城振林店)</t>
  </si>
  <si>
    <t>195.44</t>
  </si>
  <si>
    <t>2021-08-20 19:45:06</t>
  </si>
  <si>
    <t>2228322</t>
  </si>
  <si>
    <t>198.95</t>
  </si>
  <si>
    <t>2021-08-20 19:26:19</t>
  </si>
  <si>
    <t>2228270</t>
  </si>
  <si>
    <t>蓝鲸泛海商务酒店(张家口下花园店)</t>
  </si>
  <si>
    <t>142.10</t>
  </si>
  <si>
    <t>2021-08-20 18:22:56</t>
  </si>
  <si>
    <t>2228254</t>
  </si>
  <si>
    <t>维也纳酒店(如皋正翔广场店)</t>
  </si>
  <si>
    <t>179.77</t>
  </si>
  <si>
    <t>2021-08-20 18:09:18</t>
  </si>
  <si>
    <t>2228159</t>
  </si>
  <si>
    <t>格林豪泰智选酒店(济南舜耕国际会展中心店)</t>
  </si>
  <si>
    <t>252.73</t>
  </si>
  <si>
    <t>2021-08-20 16:00:31</t>
  </si>
  <si>
    <t>2228157</t>
  </si>
  <si>
    <t>骏怡连锁酒店(湖北荆州洪湖宝安商业广场店)</t>
  </si>
  <si>
    <t>132.97</t>
  </si>
  <si>
    <t>2021-08-20 15:57:10</t>
  </si>
  <si>
    <t>2228099</t>
  </si>
  <si>
    <t>7天连锁酒店(乌鲁木齐小西沟店)</t>
  </si>
  <si>
    <t>153.08</t>
  </si>
  <si>
    <t>2021-08-20 14:23:43</t>
  </si>
  <si>
    <t>2228067</t>
  </si>
  <si>
    <t>维也纳国际酒店(南宁五一富德店)</t>
  </si>
  <si>
    <t>253.59</t>
  </si>
  <si>
    <t>2021-08-20 13:26:49</t>
  </si>
  <si>
    <t>2021-08-19</t>
  </si>
  <si>
    <t>2227216</t>
  </si>
  <si>
    <t>尚客优连锁酒店（乌鲁木齐沙依巴克宝山路和枫雅居店 ）</t>
  </si>
  <si>
    <t>366.92</t>
  </si>
  <si>
    <t>2021-08-19 13:31:46</t>
  </si>
  <si>
    <t>2021-08-18</t>
  </si>
  <si>
    <t>2226793</t>
  </si>
  <si>
    <t>城市便捷酒店(南昌滕王阁地铁站店)</t>
  </si>
  <si>
    <t>245.46</t>
  </si>
  <si>
    <t>2021-08-18 22:05:36</t>
  </si>
  <si>
    <t>2226512</t>
  </si>
  <si>
    <t>锦江之星(苏州木渎古镇店)</t>
  </si>
  <si>
    <t>164.10</t>
  </si>
  <si>
    <t>2021-08-18 16:42:24</t>
  </si>
  <si>
    <t>2226143</t>
  </si>
  <si>
    <t>骏怡连锁酒店(巴中回风亭公园店)</t>
  </si>
  <si>
    <t>364.56</t>
  </si>
  <si>
    <t>2021-08-18 01:16:53</t>
  </si>
  <si>
    <t>2021-08-15</t>
  </si>
  <si>
    <t>2224324</t>
  </si>
  <si>
    <t>城市便捷酒店(长沙湘雅附三店)</t>
  </si>
  <si>
    <t>1043.22</t>
  </si>
  <si>
    <t>2021-08-15 08:48:45</t>
  </si>
  <si>
    <t>2021-08-13</t>
  </si>
  <si>
    <t>2222348</t>
  </si>
  <si>
    <t>上海皇廷国际大酒店</t>
  </si>
  <si>
    <t>920.87</t>
  </si>
  <si>
    <t>2021-08-13 08:39:09</t>
  </si>
  <si>
    <t>2021-08-11</t>
  </si>
  <si>
    <t>2220888</t>
  </si>
  <si>
    <t>上海大酒店</t>
  </si>
  <si>
    <t>6111.70</t>
  </si>
  <si>
    <t>2021-08-11 12:07:10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</si>
</sst>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16049091765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44419</v>
      </c>
      <c r="G2" s="5">
        <v>44429</v>
      </c>
      <c r="H2" s="4">
        <v>1</v>
      </c>
      <c r="I2" s="4">
        <v>10</v>
      </c>
      <c r="J2" s="4">
        <v>10</v>
      </c>
      <c r="K2" s="4" t="s">
        <v>29</v>
      </c>
      <c r="L2" s="4">
        <v>6111.7</v>
      </c>
      <c r="M2" s="4">
        <v>6111.7</v>
      </c>
      <c r="N2" s="4" t="s">
        <v>30</v>
      </c>
      <c r="O2" s="4" t="s">
        <v>31</v>
      </c>
      <c r="P2" s="4" t="s">
        <v>32</v>
      </c>
      <c r="Q2" s="4">
        <v>0</v>
      </c>
      <c r="R2" s="6">
        <v>44419</v>
      </c>
      <c r="S2" s="5">
        <v>44432</v>
      </c>
      <c r="T2" s="4" t="s">
        <v>33</v>
      </c>
      <c r="U2" s="4">
        <v>6111.7</v>
      </c>
      <c r="V2" s="4">
        <v>0</v>
      </c>
      <c r="W2" s="4">
        <v>0</v>
      </c>
      <c r="X2" s="4">
        <v>2220888</v>
      </c>
    </row>
    <row r="3" s="4" customFormat="1" spans="1:24">
      <c r="A3" s="4">
        <v>16059176145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44427</v>
      </c>
      <c r="G3" s="5">
        <v>44429</v>
      </c>
      <c r="H3" s="4">
        <v>1</v>
      </c>
      <c r="I3" s="4">
        <v>2</v>
      </c>
      <c r="J3" s="4">
        <v>2</v>
      </c>
      <c r="K3" s="4" t="s">
        <v>29</v>
      </c>
      <c r="L3" s="4">
        <v>920.87</v>
      </c>
      <c r="M3" s="4">
        <v>920.87</v>
      </c>
      <c r="N3" s="4" t="s">
        <v>36</v>
      </c>
      <c r="O3" s="4" t="s">
        <v>31</v>
      </c>
      <c r="P3" s="4" t="s">
        <v>32</v>
      </c>
      <c r="Q3" s="4">
        <v>0</v>
      </c>
      <c r="R3" s="6">
        <v>44421</v>
      </c>
      <c r="S3" s="5">
        <v>44432</v>
      </c>
      <c r="T3" s="4" t="s">
        <v>33</v>
      </c>
      <c r="U3" s="4">
        <v>920.87</v>
      </c>
      <c r="V3" s="4">
        <v>0</v>
      </c>
      <c r="W3" s="4">
        <v>0</v>
      </c>
      <c r="X3" s="4">
        <v>2222348</v>
      </c>
    </row>
    <row r="4" s="4" customFormat="1" spans="1:24">
      <c r="A4" s="4">
        <v>16070499221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44423</v>
      </c>
      <c r="G4" s="5">
        <v>44429</v>
      </c>
      <c r="H4" s="4">
        <v>1</v>
      </c>
      <c r="I4" s="4">
        <v>6</v>
      </c>
      <c r="J4" s="4">
        <v>6</v>
      </c>
      <c r="K4" s="4" t="s">
        <v>29</v>
      </c>
      <c r="L4" s="4">
        <v>1043.22</v>
      </c>
      <c r="M4" s="4">
        <v>1043.22</v>
      </c>
      <c r="N4" s="4" t="s">
        <v>39</v>
      </c>
      <c r="O4" s="4" t="s">
        <v>31</v>
      </c>
      <c r="P4" s="4" t="s">
        <v>32</v>
      </c>
      <c r="Q4" s="4">
        <v>0</v>
      </c>
      <c r="R4" s="6">
        <v>44423</v>
      </c>
      <c r="S4" s="5">
        <v>44432</v>
      </c>
      <c r="T4" s="4" t="s">
        <v>33</v>
      </c>
      <c r="U4" s="4">
        <v>1043.22</v>
      </c>
      <c r="V4" s="4">
        <v>0</v>
      </c>
      <c r="W4" s="4">
        <v>0</v>
      </c>
      <c r="X4" s="4">
        <v>2224324</v>
      </c>
    </row>
    <row r="5" s="4" customFormat="1" spans="1:23">
      <c r="A5" s="4">
        <v>16087895706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44426</v>
      </c>
      <c r="G5" s="5">
        <v>44429</v>
      </c>
      <c r="H5" s="4">
        <v>1</v>
      </c>
      <c r="I5" s="4">
        <v>3</v>
      </c>
      <c r="J5" s="4">
        <v>3</v>
      </c>
      <c r="K5" s="4" t="s">
        <v>29</v>
      </c>
      <c r="L5" s="4">
        <v>364.56</v>
      </c>
      <c r="M5" s="4">
        <v>364.56</v>
      </c>
      <c r="N5" s="4" t="s">
        <v>42</v>
      </c>
      <c r="O5" s="4" t="s">
        <v>31</v>
      </c>
      <c r="P5" s="4" t="s">
        <v>32</v>
      </c>
      <c r="Q5" s="4">
        <v>0</v>
      </c>
      <c r="R5" s="6">
        <v>44426</v>
      </c>
      <c r="S5" s="5">
        <v>44432</v>
      </c>
      <c r="T5" s="4" t="s">
        <v>33</v>
      </c>
      <c r="U5" s="4">
        <v>364.56</v>
      </c>
      <c r="V5" s="4">
        <v>0</v>
      </c>
      <c r="W5" s="4">
        <v>0</v>
      </c>
    </row>
    <row r="6" s="4" customFormat="1" spans="1:24">
      <c r="A6" s="4">
        <v>16089821559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44428</v>
      </c>
      <c r="G6" s="5">
        <v>44429</v>
      </c>
      <c r="H6" s="4">
        <v>1</v>
      </c>
      <c r="I6" s="4">
        <v>1</v>
      </c>
      <c r="J6" s="4">
        <v>1</v>
      </c>
      <c r="K6" s="4" t="s">
        <v>29</v>
      </c>
      <c r="L6" s="4">
        <v>164.1</v>
      </c>
      <c r="M6" s="4">
        <v>164.1</v>
      </c>
      <c r="N6" s="4" t="s">
        <v>45</v>
      </c>
      <c r="O6" s="4" t="s">
        <v>31</v>
      </c>
      <c r="P6" s="4" t="s">
        <v>32</v>
      </c>
      <c r="Q6" s="4">
        <v>0</v>
      </c>
      <c r="R6" s="6">
        <v>44426</v>
      </c>
      <c r="S6" s="5">
        <v>44432</v>
      </c>
      <c r="T6" s="4" t="s">
        <v>33</v>
      </c>
      <c r="U6" s="4">
        <v>164.1</v>
      </c>
      <c r="V6" s="4">
        <v>0</v>
      </c>
      <c r="W6" s="4">
        <v>0</v>
      </c>
      <c r="X6" s="4">
        <v>2226512</v>
      </c>
    </row>
    <row r="7" s="4" customFormat="1" spans="1:24">
      <c r="A7" s="4">
        <v>16091109518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44427</v>
      </c>
      <c r="G7" s="5">
        <v>44429</v>
      </c>
      <c r="H7" s="4">
        <v>1</v>
      </c>
      <c r="I7" s="4">
        <v>2</v>
      </c>
      <c r="J7" s="4">
        <v>2</v>
      </c>
      <c r="K7" s="4" t="s">
        <v>29</v>
      </c>
      <c r="L7" s="4">
        <v>245.46</v>
      </c>
      <c r="M7" s="4">
        <v>245.46</v>
      </c>
      <c r="N7" s="4" t="s">
        <v>48</v>
      </c>
      <c r="O7" s="4" t="s">
        <v>31</v>
      </c>
      <c r="P7" s="4" t="s">
        <v>32</v>
      </c>
      <c r="Q7" s="4">
        <v>0</v>
      </c>
      <c r="R7" s="6">
        <v>44426</v>
      </c>
      <c r="S7" s="5">
        <v>44432</v>
      </c>
      <c r="T7" s="4" t="s">
        <v>33</v>
      </c>
      <c r="U7" s="4">
        <v>245.46</v>
      </c>
      <c r="V7" s="4">
        <v>0</v>
      </c>
      <c r="W7" s="4">
        <v>0</v>
      </c>
      <c r="X7" s="4">
        <v>2226793</v>
      </c>
    </row>
    <row r="8" s="4" customFormat="1" spans="1:24">
      <c r="A8" s="4">
        <v>16096981941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44427</v>
      </c>
      <c r="G8" s="5">
        <v>44429</v>
      </c>
      <c r="H8" s="4">
        <v>1</v>
      </c>
      <c r="I8" s="4">
        <v>2</v>
      </c>
      <c r="J8" s="4">
        <v>2</v>
      </c>
      <c r="K8" s="4" t="s">
        <v>29</v>
      </c>
      <c r="L8" s="4">
        <v>366.92</v>
      </c>
      <c r="M8" s="4">
        <v>366.92</v>
      </c>
      <c r="N8" s="4" t="s">
        <v>51</v>
      </c>
      <c r="O8" s="4" t="s">
        <v>31</v>
      </c>
      <c r="P8" s="4" t="s">
        <v>32</v>
      </c>
      <c r="Q8" s="4">
        <v>0</v>
      </c>
      <c r="R8" s="6">
        <v>44427</v>
      </c>
      <c r="S8" s="5">
        <v>44432</v>
      </c>
      <c r="T8" s="4" t="s">
        <v>33</v>
      </c>
      <c r="U8" s="4">
        <v>366.92</v>
      </c>
      <c r="V8" s="4">
        <v>0</v>
      </c>
      <c r="W8" s="4">
        <v>0</v>
      </c>
      <c r="X8" s="4">
        <v>2227216</v>
      </c>
    </row>
    <row r="9" s="4" customFormat="1" spans="1:24">
      <c r="A9" s="4">
        <v>16099397685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44428</v>
      </c>
      <c r="G9" s="5">
        <v>44429</v>
      </c>
      <c r="H9" s="4">
        <v>1</v>
      </c>
      <c r="I9" s="4">
        <v>1</v>
      </c>
      <c r="J9" s="4">
        <v>1</v>
      </c>
      <c r="K9" s="4" t="s">
        <v>29</v>
      </c>
      <c r="L9" s="4">
        <v>192.85</v>
      </c>
      <c r="M9" s="4">
        <v>192.85</v>
      </c>
      <c r="N9" s="4" t="s">
        <v>54</v>
      </c>
      <c r="O9" s="4" t="s">
        <v>31</v>
      </c>
      <c r="P9" s="4" t="s">
        <v>32</v>
      </c>
      <c r="Q9" s="4">
        <v>0</v>
      </c>
      <c r="R9" s="6">
        <v>44428</v>
      </c>
      <c r="S9" s="5">
        <v>44432</v>
      </c>
      <c r="T9" s="4" t="s">
        <v>33</v>
      </c>
      <c r="U9" s="4">
        <v>192.85</v>
      </c>
      <c r="V9" s="4">
        <v>0</v>
      </c>
      <c r="W9" s="4">
        <v>0</v>
      </c>
      <c r="X9" s="4">
        <v>2227747</v>
      </c>
    </row>
    <row r="10" s="4" customFormat="1" spans="1:24">
      <c r="A10" s="4">
        <v>16099397685</v>
      </c>
      <c r="B10" s="4" t="s">
        <v>25</v>
      </c>
      <c r="C10" s="4" t="s">
        <v>55</v>
      </c>
      <c r="D10" s="4" t="s">
        <v>52</v>
      </c>
      <c r="E10" s="4" t="s">
        <v>53</v>
      </c>
      <c r="F10" s="5">
        <v>44428</v>
      </c>
      <c r="G10" s="5">
        <v>44429</v>
      </c>
      <c r="H10" s="4">
        <v>1</v>
      </c>
      <c r="I10" s="4">
        <v>1</v>
      </c>
      <c r="J10" s="4">
        <v>1</v>
      </c>
      <c r="K10" s="4" t="s">
        <v>29</v>
      </c>
      <c r="L10" s="4">
        <v>-192.85</v>
      </c>
      <c r="M10" s="4">
        <v>-192.85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44428</v>
      </c>
      <c r="S10" s="5">
        <v>44432</v>
      </c>
      <c r="T10" s="4" t="s">
        <v>33</v>
      </c>
      <c r="U10" s="4">
        <v>-192.85</v>
      </c>
      <c r="V10" s="4">
        <v>0</v>
      </c>
      <c r="W10" s="4">
        <v>0</v>
      </c>
      <c r="X10" s="4">
        <v>2227747</v>
      </c>
    </row>
    <row r="11" s="4" customFormat="1" spans="1:24">
      <c r="A11" s="4">
        <v>16100710432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44428</v>
      </c>
      <c r="G11" s="5">
        <v>44429</v>
      </c>
      <c r="H11" s="4">
        <v>1</v>
      </c>
      <c r="I11" s="4">
        <v>1</v>
      </c>
      <c r="J11" s="4">
        <v>1</v>
      </c>
      <c r="K11" s="4" t="s">
        <v>29</v>
      </c>
      <c r="L11" s="4">
        <v>253.59</v>
      </c>
      <c r="M11" s="4">
        <v>253.59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44428</v>
      </c>
      <c r="S11" s="5">
        <v>44432</v>
      </c>
      <c r="T11" s="4" t="s">
        <v>33</v>
      </c>
      <c r="U11" s="4">
        <v>253.59</v>
      </c>
      <c r="V11" s="4">
        <v>0</v>
      </c>
      <c r="W11" s="4">
        <v>0</v>
      </c>
      <c r="X11" s="4">
        <v>2228067</v>
      </c>
    </row>
    <row r="12" s="4" customFormat="1" spans="1:24">
      <c r="A12" s="4">
        <v>16100926132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44428</v>
      </c>
      <c r="G12" s="5">
        <v>44429</v>
      </c>
      <c r="H12" s="4">
        <v>1</v>
      </c>
      <c r="I12" s="4">
        <v>1</v>
      </c>
      <c r="J12" s="4">
        <v>1</v>
      </c>
      <c r="K12" s="4" t="s">
        <v>29</v>
      </c>
      <c r="L12" s="4">
        <v>153.08</v>
      </c>
      <c r="M12" s="4">
        <v>153.08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44428</v>
      </c>
      <c r="S12" s="5">
        <v>44432</v>
      </c>
      <c r="T12" s="4" t="s">
        <v>33</v>
      </c>
      <c r="U12" s="4">
        <v>153.08</v>
      </c>
      <c r="V12" s="4">
        <v>0</v>
      </c>
      <c r="W12" s="4">
        <v>0</v>
      </c>
      <c r="X12" s="4">
        <v>2228099</v>
      </c>
    </row>
    <row r="13" s="4" customFormat="1" spans="1:24">
      <c r="A13" s="4">
        <v>16101235475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44428</v>
      </c>
      <c r="G13" s="5">
        <v>44429</v>
      </c>
      <c r="H13" s="4">
        <v>1</v>
      </c>
      <c r="I13" s="4">
        <v>1</v>
      </c>
      <c r="J13" s="4">
        <v>1</v>
      </c>
      <c r="K13" s="4" t="s">
        <v>29</v>
      </c>
      <c r="L13" s="4">
        <v>126.88</v>
      </c>
      <c r="M13" s="4">
        <v>126.88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44428</v>
      </c>
      <c r="S13" s="5">
        <v>44432</v>
      </c>
      <c r="T13" s="4" t="s">
        <v>33</v>
      </c>
      <c r="U13" s="4">
        <v>126.88</v>
      </c>
      <c r="V13" s="4">
        <v>0</v>
      </c>
      <c r="W13" s="4">
        <v>0</v>
      </c>
      <c r="X13" s="4">
        <v>2228155</v>
      </c>
    </row>
    <row r="14" s="4" customFormat="1" spans="1:24">
      <c r="A14" s="4">
        <v>16101244866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44428</v>
      </c>
      <c r="G14" s="5">
        <v>44429</v>
      </c>
      <c r="H14" s="4">
        <v>1</v>
      </c>
      <c r="I14" s="4">
        <v>1</v>
      </c>
      <c r="J14" s="4">
        <v>1</v>
      </c>
      <c r="K14" s="4" t="s">
        <v>29</v>
      </c>
      <c r="L14" s="4">
        <v>132.97</v>
      </c>
      <c r="M14" s="4">
        <v>132.97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44428</v>
      </c>
      <c r="S14" s="5">
        <v>44432</v>
      </c>
      <c r="T14" s="4" t="s">
        <v>33</v>
      </c>
      <c r="U14" s="4">
        <v>132.97</v>
      </c>
      <c r="V14" s="4">
        <v>0</v>
      </c>
      <c r="W14" s="4">
        <v>0</v>
      </c>
      <c r="X14" s="4">
        <v>2228157</v>
      </c>
    </row>
    <row r="15" s="4" customFormat="1" spans="1:24">
      <c r="A15" s="4">
        <v>16101258007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44428</v>
      </c>
      <c r="G15" s="5">
        <v>44429</v>
      </c>
      <c r="H15" s="4">
        <v>1</v>
      </c>
      <c r="I15" s="4">
        <v>1</v>
      </c>
      <c r="J15" s="4">
        <v>1</v>
      </c>
      <c r="K15" s="4" t="s">
        <v>29</v>
      </c>
      <c r="L15" s="4">
        <v>252.73</v>
      </c>
      <c r="M15" s="4">
        <v>252.73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44428</v>
      </c>
      <c r="S15" s="5">
        <v>44432</v>
      </c>
      <c r="T15" s="4" t="s">
        <v>33</v>
      </c>
      <c r="U15" s="4">
        <v>252.73</v>
      </c>
      <c r="V15" s="4">
        <v>0</v>
      </c>
      <c r="W15" s="4">
        <v>0</v>
      </c>
      <c r="X15" s="4">
        <v>2228159</v>
      </c>
    </row>
    <row r="16" s="4" customFormat="1" spans="1:24">
      <c r="A16" s="4">
        <v>16101235475</v>
      </c>
      <c r="B16" s="4" t="s">
        <v>25</v>
      </c>
      <c r="C16" s="4" t="s">
        <v>55</v>
      </c>
      <c r="D16" s="4" t="s">
        <v>62</v>
      </c>
      <c r="E16" s="4" t="s">
        <v>63</v>
      </c>
      <c r="F16" s="5">
        <v>44428</v>
      </c>
      <c r="G16" s="5">
        <v>44429</v>
      </c>
      <c r="H16" s="4">
        <v>1</v>
      </c>
      <c r="I16" s="4">
        <v>1</v>
      </c>
      <c r="J16" s="4">
        <v>1</v>
      </c>
      <c r="K16" s="4" t="s">
        <v>29</v>
      </c>
      <c r="L16" s="4">
        <v>-126.88</v>
      </c>
      <c r="M16" s="4">
        <v>-126.88</v>
      </c>
      <c r="N16" s="4" t="s">
        <v>64</v>
      </c>
      <c r="O16" s="4" t="s">
        <v>31</v>
      </c>
      <c r="P16" s="4" t="s">
        <v>32</v>
      </c>
      <c r="Q16" s="4">
        <v>0</v>
      </c>
      <c r="R16" s="6">
        <v>44428</v>
      </c>
      <c r="S16" s="5">
        <v>44432</v>
      </c>
      <c r="T16" s="4" t="s">
        <v>33</v>
      </c>
      <c r="U16" s="4">
        <v>-126.88</v>
      </c>
      <c r="V16" s="4">
        <v>0</v>
      </c>
      <c r="W16" s="4">
        <v>0</v>
      </c>
      <c r="X16" s="4">
        <v>2228155</v>
      </c>
    </row>
    <row r="17" s="4" customFormat="1" spans="1:24">
      <c r="A17" s="4">
        <v>16101737357</v>
      </c>
      <c r="B17" s="4" t="s">
        <v>25</v>
      </c>
      <c r="C17" s="4" t="s">
        <v>26</v>
      </c>
      <c r="D17" s="4" t="s">
        <v>71</v>
      </c>
      <c r="E17" s="4" t="s">
        <v>50</v>
      </c>
      <c r="F17" s="5">
        <v>44428</v>
      </c>
      <c r="G17" s="5">
        <v>44429</v>
      </c>
      <c r="H17" s="4">
        <v>1</v>
      </c>
      <c r="I17" s="4">
        <v>1</v>
      </c>
      <c r="J17" s="4">
        <v>1</v>
      </c>
      <c r="K17" s="4" t="s">
        <v>29</v>
      </c>
      <c r="L17" s="4">
        <v>179.77</v>
      </c>
      <c r="M17" s="4">
        <v>179.77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44428</v>
      </c>
      <c r="S17" s="5">
        <v>44432</v>
      </c>
      <c r="T17" s="4" t="s">
        <v>33</v>
      </c>
      <c r="U17" s="4">
        <v>179.77</v>
      </c>
      <c r="V17" s="4">
        <v>0</v>
      </c>
      <c r="W17" s="4">
        <v>0</v>
      </c>
      <c r="X17" s="4">
        <v>2228254</v>
      </c>
    </row>
    <row r="18" s="4" customFormat="1" spans="1:24">
      <c r="A18" s="4">
        <v>16101800697</v>
      </c>
      <c r="B18" s="4" t="s">
        <v>25</v>
      </c>
      <c r="C18" s="4" t="s">
        <v>26</v>
      </c>
      <c r="D18" s="4" t="s">
        <v>73</v>
      </c>
      <c r="E18" s="4" t="s">
        <v>74</v>
      </c>
      <c r="F18" s="5">
        <v>44428</v>
      </c>
      <c r="G18" s="5">
        <v>44429</v>
      </c>
      <c r="H18" s="4">
        <v>1</v>
      </c>
      <c r="I18" s="4">
        <v>1</v>
      </c>
      <c r="J18" s="4">
        <v>1</v>
      </c>
      <c r="K18" s="4" t="s">
        <v>29</v>
      </c>
      <c r="L18" s="4">
        <v>142.1</v>
      </c>
      <c r="M18" s="4">
        <v>142.1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44428</v>
      </c>
      <c r="S18" s="5">
        <v>44432</v>
      </c>
      <c r="T18" s="4" t="s">
        <v>33</v>
      </c>
      <c r="U18" s="4">
        <v>142.1</v>
      </c>
      <c r="V18" s="4">
        <v>0</v>
      </c>
      <c r="W18" s="4">
        <v>0</v>
      </c>
      <c r="X18" s="4">
        <v>2228270</v>
      </c>
    </row>
    <row r="19" s="4" customFormat="1" spans="1:24">
      <c r="A19" s="4">
        <v>16102052423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44428</v>
      </c>
      <c r="G19" s="5">
        <v>44429</v>
      </c>
      <c r="H19" s="4">
        <v>1</v>
      </c>
      <c r="I19" s="4">
        <v>1</v>
      </c>
      <c r="J19" s="4">
        <v>1</v>
      </c>
      <c r="K19" s="4" t="s">
        <v>29</v>
      </c>
      <c r="L19" s="4">
        <v>198.95</v>
      </c>
      <c r="M19" s="4">
        <v>198.95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44428</v>
      </c>
      <c r="S19" s="5">
        <v>44432</v>
      </c>
      <c r="T19" s="4" t="s">
        <v>33</v>
      </c>
      <c r="U19" s="4">
        <v>198.95</v>
      </c>
      <c r="V19" s="4">
        <v>0</v>
      </c>
      <c r="W19" s="4">
        <v>0</v>
      </c>
      <c r="X19" s="4">
        <v>2228322</v>
      </c>
    </row>
    <row r="20" s="4" customFormat="1" spans="1:24">
      <c r="A20" s="4">
        <v>16102095268</v>
      </c>
      <c r="B20" s="4" t="s">
        <v>25</v>
      </c>
      <c r="C20" s="4" t="s">
        <v>26</v>
      </c>
      <c r="D20" s="4" t="s">
        <v>79</v>
      </c>
      <c r="E20" s="4" t="s">
        <v>80</v>
      </c>
      <c r="F20" s="5">
        <v>44428</v>
      </c>
      <c r="G20" s="5">
        <v>44429</v>
      </c>
      <c r="H20" s="4">
        <v>4</v>
      </c>
      <c r="I20" s="4">
        <v>1</v>
      </c>
      <c r="J20" s="4">
        <v>4</v>
      </c>
      <c r="K20" s="4" t="s">
        <v>29</v>
      </c>
      <c r="L20" s="4">
        <v>2915.32</v>
      </c>
      <c r="M20" s="4">
        <v>2915.32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44428</v>
      </c>
      <c r="S20" s="5">
        <v>44432</v>
      </c>
      <c r="T20" s="4" t="s">
        <v>33</v>
      </c>
      <c r="U20" s="4">
        <v>2915.32</v>
      </c>
      <c r="V20" s="4">
        <v>0</v>
      </c>
      <c r="W20" s="4">
        <v>0</v>
      </c>
      <c r="X20" s="4">
        <v>2228335</v>
      </c>
    </row>
    <row r="21" s="4" customFormat="1" spans="1:24">
      <c r="A21" s="4">
        <v>16102128262</v>
      </c>
      <c r="B21" s="4" t="s">
        <v>25</v>
      </c>
      <c r="C21" s="4" t="s">
        <v>26</v>
      </c>
      <c r="D21" s="4" t="s">
        <v>82</v>
      </c>
      <c r="E21" s="4" t="s">
        <v>50</v>
      </c>
      <c r="F21" s="5">
        <v>44428</v>
      </c>
      <c r="G21" s="5">
        <v>44429</v>
      </c>
      <c r="H21" s="4">
        <v>1</v>
      </c>
      <c r="I21" s="4">
        <v>1</v>
      </c>
      <c r="J21" s="4">
        <v>1</v>
      </c>
      <c r="K21" s="4" t="s">
        <v>29</v>
      </c>
      <c r="L21" s="4">
        <v>195.44</v>
      </c>
      <c r="M21" s="4">
        <v>195.44</v>
      </c>
      <c r="N21" s="4" t="s">
        <v>83</v>
      </c>
      <c r="O21" s="4" t="s">
        <v>31</v>
      </c>
      <c r="P21" s="4" t="s">
        <v>32</v>
      </c>
      <c r="Q21" s="4">
        <v>0</v>
      </c>
      <c r="R21" s="6">
        <v>44428</v>
      </c>
      <c r="S21" s="5">
        <v>44432</v>
      </c>
      <c r="T21" s="4" t="s">
        <v>33</v>
      </c>
      <c r="U21" s="4">
        <v>195.44</v>
      </c>
      <c r="V21" s="4">
        <v>0</v>
      </c>
      <c r="W21" s="4">
        <v>0</v>
      </c>
      <c r="X21" s="4">
        <v>2228342</v>
      </c>
    </row>
    <row r="22" s="4" customFormat="1" spans="1:24">
      <c r="A22" s="4">
        <v>16102295490</v>
      </c>
      <c r="B22" s="4" t="s">
        <v>25</v>
      </c>
      <c r="C22" s="4" t="s">
        <v>26</v>
      </c>
      <c r="D22" s="4" t="s">
        <v>76</v>
      </c>
      <c r="E22" s="4" t="s">
        <v>84</v>
      </c>
      <c r="F22" s="5">
        <v>44428</v>
      </c>
      <c r="G22" s="5">
        <v>44429</v>
      </c>
      <c r="H22" s="4">
        <v>1</v>
      </c>
      <c r="I22" s="4">
        <v>1</v>
      </c>
      <c r="J22" s="4">
        <v>1</v>
      </c>
      <c r="K22" s="4" t="s">
        <v>29</v>
      </c>
      <c r="L22" s="4">
        <v>178.97</v>
      </c>
      <c r="M22" s="4">
        <v>178.97</v>
      </c>
      <c r="N22" s="4" t="s">
        <v>85</v>
      </c>
      <c r="O22" s="4" t="s">
        <v>31</v>
      </c>
      <c r="P22" s="4" t="s">
        <v>32</v>
      </c>
      <c r="Q22" s="4">
        <v>0</v>
      </c>
      <c r="R22" s="6">
        <v>44428</v>
      </c>
      <c r="S22" s="5">
        <v>44432</v>
      </c>
      <c r="T22" s="4" t="s">
        <v>33</v>
      </c>
      <c r="U22" s="4">
        <v>178.97</v>
      </c>
      <c r="V22" s="4">
        <v>0</v>
      </c>
      <c r="W22" s="4">
        <v>0</v>
      </c>
      <c r="X22" s="4">
        <v>2228374</v>
      </c>
    </row>
    <row r="23" s="4" customFormat="1" spans="1:24">
      <c r="A23" s="4">
        <v>16102095268</v>
      </c>
      <c r="B23" s="4" t="s">
        <v>25</v>
      </c>
      <c r="C23" s="4" t="s">
        <v>55</v>
      </c>
      <c r="D23" s="4" t="s">
        <v>79</v>
      </c>
      <c r="E23" s="4" t="s">
        <v>80</v>
      </c>
      <c r="F23" s="5">
        <v>44428</v>
      </c>
      <c r="G23" s="5">
        <v>44429</v>
      </c>
      <c r="H23" s="4">
        <v>4</v>
      </c>
      <c r="I23" s="4">
        <v>1</v>
      </c>
      <c r="J23" s="4">
        <v>4</v>
      </c>
      <c r="K23" s="4" t="s">
        <v>29</v>
      </c>
      <c r="L23" s="4">
        <v>-2915.32</v>
      </c>
      <c r="M23" s="4">
        <v>-2915.32</v>
      </c>
      <c r="N23" s="4" t="s">
        <v>81</v>
      </c>
      <c r="O23" s="4" t="s">
        <v>31</v>
      </c>
      <c r="P23" s="4" t="s">
        <v>32</v>
      </c>
      <c r="Q23" s="4">
        <v>0</v>
      </c>
      <c r="R23" s="6">
        <v>44428</v>
      </c>
      <c r="S23" s="5">
        <v>44432</v>
      </c>
      <c r="T23" s="4" t="s">
        <v>33</v>
      </c>
      <c r="U23" s="4">
        <v>-2915.32</v>
      </c>
      <c r="V23" s="4">
        <v>0</v>
      </c>
      <c r="W23" s="4">
        <v>0</v>
      </c>
      <c r="X23" s="4">
        <v>2228335</v>
      </c>
    </row>
    <row r="24" s="4" customFormat="1" spans="1:24">
      <c r="A24" s="4">
        <v>16106355667</v>
      </c>
      <c r="B24" s="4" t="s">
        <v>25</v>
      </c>
      <c r="C24" s="4" t="s">
        <v>26</v>
      </c>
      <c r="D24" s="4" t="s">
        <v>76</v>
      </c>
      <c r="E24" s="4" t="s">
        <v>84</v>
      </c>
      <c r="F24" s="5">
        <v>44428</v>
      </c>
      <c r="G24" s="5">
        <v>44429</v>
      </c>
      <c r="H24" s="4">
        <v>1</v>
      </c>
      <c r="I24" s="4">
        <v>1</v>
      </c>
      <c r="J24" s="4">
        <v>1</v>
      </c>
      <c r="K24" s="4" t="s">
        <v>29</v>
      </c>
      <c r="L24" s="4">
        <v>178.97</v>
      </c>
      <c r="M24" s="4">
        <v>178.97</v>
      </c>
      <c r="N24" s="4" t="s">
        <v>86</v>
      </c>
      <c r="O24" s="4" t="s">
        <v>31</v>
      </c>
      <c r="P24" s="4" t="s">
        <v>32</v>
      </c>
      <c r="Q24" s="4">
        <v>0</v>
      </c>
      <c r="R24" s="6">
        <v>44428</v>
      </c>
      <c r="S24" s="5">
        <v>44432</v>
      </c>
      <c r="T24" s="4" t="s">
        <v>33</v>
      </c>
      <c r="U24" s="4">
        <v>178.97</v>
      </c>
      <c r="V24" s="4">
        <v>0</v>
      </c>
      <c r="W24" s="4">
        <v>0</v>
      </c>
      <c r="X24" s="4">
        <v>2228438</v>
      </c>
    </row>
    <row r="25" s="4" customFormat="1" spans="1:24">
      <c r="A25" s="4">
        <v>16106874053</v>
      </c>
      <c r="B25" s="4" t="s">
        <v>25</v>
      </c>
      <c r="C25" s="4" t="s">
        <v>26</v>
      </c>
      <c r="D25" s="4" t="s">
        <v>87</v>
      </c>
      <c r="E25" s="4" t="s">
        <v>88</v>
      </c>
      <c r="F25" s="5">
        <v>44428</v>
      </c>
      <c r="G25" s="5">
        <v>44429</v>
      </c>
      <c r="H25" s="4">
        <v>1</v>
      </c>
      <c r="I25" s="4">
        <v>1</v>
      </c>
      <c r="J25" s="4">
        <v>1</v>
      </c>
      <c r="K25" s="4" t="s">
        <v>29</v>
      </c>
      <c r="L25" s="4">
        <v>482.62</v>
      </c>
      <c r="M25" s="4">
        <v>482.62</v>
      </c>
      <c r="N25" s="4" t="s">
        <v>89</v>
      </c>
      <c r="O25" s="4" t="s">
        <v>31</v>
      </c>
      <c r="P25" s="4" t="s">
        <v>32</v>
      </c>
      <c r="Q25" s="4">
        <v>0</v>
      </c>
      <c r="R25" s="6">
        <v>44428</v>
      </c>
      <c r="S25" s="5">
        <v>44432</v>
      </c>
      <c r="T25" s="4" t="s">
        <v>33</v>
      </c>
      <c r="U25" s="4">
        <v>482.62</v>
      </c>
      <c r="V25" s="4">
        <v>0</v>
      </c>
      <c r="W25" s="4">
        <v>0</v>
      </c>
      <c r="X25" s="4">
        <v>2228478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C38" sqref="C38"/>
    </sheetView>
  </sheetViews>
  <sheetFormatPr defaultColWidth="9" defaultRowHeight="13.5"/>
  <cols>
    <col min="1" max="1" width="14.2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90</v>
      </c>
    </row>
    <row r="2" s="4" customFormat="1" spans="1:9">
      <c r="A2" s="4">
        <v>16049091765</v>
      </c>
      <c r="B2" s="5">
        <v>44419</v>
      </c>
      <c r="C2" s="5">
        <v>44429</v>
      </c>
      <c r="D2" s="4">
        <v>6111.7</v>
      </c>
      <c r="E2" s="4" t="str">
        <f>VLOOKUP(A2,HOP!A:L,12,0)</f>
        <v>6111.70</v>
      </c>
      <c r="F2" s="4" t="str">
        <f>VLOOKUP(A2,HOP!A:C,3,0)</f>
        <v>2220888</v>
      </c>
      <c r="G2" s="4">
        <f>D2-E2</f>
        <v>0</v>
      </c>
      <c r="H2" s="4" t="str">
        <f>$H$1&amp;F2</f>
        <v>，2220888</v>
      </c>
      <c r="I2" s="4" t="str">
        <f>VLOOKUP(A2,HOP!A:T,20,0)</f>
        <v>直连</v>
      </c>
    </row>
    <row r="3" s="4" customFormat="1" spans="1:9">
      <c r="A3" s="4">
        <v>16059176145</v>
      </c>
      <c r="B3" s="5">
        <v>44427</v>
      </c>
      <c r="C3" s="5">
        <v>44429</v>
      </c>
      <c r="D3" s="4">
        <v>920.87</v>
      </c>
      <c r="E3" s="4" t="str">
        <f>VLOOKUP(A3,HOP!A:L,12,0)</f>
        <v>920.87</v>
      </c>
      <c r="F3" s="4" t="str">
        <f>VLOOKUP(A3,HOP!A:C,3,0)</f>
        <v>2222348</v>
      </c>
      <c r="G3" s="4">
        <f>D3-E3</f>
        <v>0</v>
      </c>
      <c r="H3" s="4" t="str">
        <f>$H$1&amp;F3</f>
        <v>，2222348</v>
      </c>
      <c r="I3" s="4" t="str">
        <f>VLOOKUP(A3,HOP!A:T,20,0)</f>
        <v>直连</v>
      </c>
    </row>
    <row r="4" s="4" customFormat="1" spans="1:9">
      <c r="A4" s="4">
        <v>16070499221</v>
      </c>
      <c r="B4" s="5">
        <v>44423</v>
      </c>
      <c r="C4" s="5">
        <v>44429</v>
      </c>
      <c r="D4" s="4">
        <v>1043.22</v>
      </c>
      <c r="E4" s="4" t="str">
        <f>VLOOKUP(A4,HOP!A:L,12,0)</f>
        <v>1043.22</v>
      </c>
      <c r="F4" s="4" t="str">
        <f>VLOOKUP(A4,HOP!A:C,3,0)</f>
        <v>2224324</v>
      </c>
      <c r="G4" s="4">
        <f>D4-E4</f>
        <v>0</v>
      </c>
      <c r="H4" s="4" t="str">
        <f>$H$1&amp;F4</f>
        <v>，2224324</v>
      </c>
      <c r="I4" s="4" t="str">
        <f>VLOOKUP(A4,HOP!A:T,20,0)</f>
        <v>直连</v>
      </c>
    </row>
    <row r="5" s="4" customFormat="1" spans="1:9">
      <c r="A5" s="4">
        <v>16087895706</v>
      </c>
      <c r="B5" s="5">
        <v>44426</v>
      </c>
      <c r="C5" s="5">
        <v>44429</v>
      </c>
      <c r="D5" s="4">
        <v>364.56</v>
      </c>
      <c r="E5" s="4" t="str">
        <f>VLOOKUP(A5,HOP!A:L,12,0)</f>
        <v>364.56</v>
      </c>
      <c r="F5" s="4" t="str">
        <f>VLOOKUP(A5,HOP!A:C,3,0)</f>
        <v>2226143</v>
      </c>
      <c r="G5" s="4">
        <f>D5-E5</f>
        <v>0</v>
      </c>
      <c r="H5" s="4" t="str">
        <f>$H$1&amp;F5</f>
        <v>，2226143</v>
      </c>
      <c r="I5" s="4" t="str">
        <f>VLOOKUP(A5,HOP!A:T,20,0)</f>
        <v>直连</v>
      </c>
    </row>
    <row r="6" s="4" customFormat="1" spans="1:9">
      <c r="A6" s="4">
        <v>16089821559</v>
      </c>
      <c r="B6" s="5">
        <v>44428</v>
      </c>
      <c r="C6" s="5">
        <v>44429</v>
      </c>
      <c r="D6" s="4">
        <v>164.1</v>
      </c>
      <c r="E6" s="4" t="str">
        <f>VLOOKUP(A6,HOP!A:L,12,0)</f>
        <v>164.10</v>
      </c>
      <c r="F6" s="4" t="str">
        <f>VLOOKUP(A6,HOP!A:C,3,0)</f>
        <v>2226512</v>
      </c>
      <c r="G6" s="4">
        <f>D6-E6</f>
        <v>0</v>
      </c>
      <c r="H6" s="4" t="str">
        <f>$H$1&amp;F6</f>
        <v>，2226512</v>
      </c>
      <c r="I6" s="4" t="str">
        <f>VLOOKUP(A6,HOP!A:T,20,0)</f>
        <v>直连</v>
      </c>
    </row>
    <row r="7" s="4" customFormat="1" spans="1:9">
      <c r="A7" s="4">
        <v>16091109518</v>
      </c>
      <c r="B7" s="5">
        <v>44427</v>
      </c>
      <c r="C7" s="5">
        <v>44429</v>
      </c>
      <c r="D7" s="4">
        <v>245.46</v>
      </c>
      <c r="E7" s="4" t="str">
        <f>VLOOKUP(A7,HOP!A:L,12,0)</f>
        <v>245.46</v>
      </c>
      <c r="F7" s="4" t="str">
        <f>VLOOKUP(A7,HOP!A:C,3,0)</f>
        <v>2226793</v>
      </c>
      <c r="G7" s="4">
        <f>D7-E7</f>
        <v>0</v>
      </c>
      <c r="H7" s="4" t="str">
        <f>$H$1&amp;F7</f>
        <v>，2226793</v>
      </c>
      <c r="I7" s="4" t="str">
        <f>VLOOKUP(A7,HOP!A:T,20,0)</f>
        <v>直连</v>
      </c>
    </row>
    <row r="8" s="4" customFormat="1" spans="1:9">
      <c r="A8" s="4">
        <v>16096981941</v>
      </c>
      <c r="B8" s="5">
        <v>44427</v>
      </c>
      <c r="C8" s="5">
        <v>44429</v>
      </c>
      <c r="D8" s="4">
        <v>366.92</v>
      </c>
      <c r="E8" s="4" t="str">
        <f>VLOOKUP(A8,HOP!A:L,12,0)</f>
        <v>366.92</v>
      </c>
      <c r="F8" s="4" t="str">
        <f>VLOOKUP(A8,HOP!A:C,3,0)</f>
        <v>2227216</v>
      </c>
      <c r="G8" s="4">
        <f>D8-E8</f>
        <v>0</v>
      </c>
      <c r="H8" s="4" t="str">
        <f>$H$1&amp;F8</f>
        <v>，2227216</v>
      </c>
      <c r="I8" s="4" t="str">
        <f>VLOOKUP(A8,HOP!A:T,20,0)</f>
        <v>直连</v>
      </c>
    </row>
    <row r="9" s="4" customFormat="1" hidden="1" spans="1:9">
      <c r="A9" s="4">
        <v>16099397685</v>
      </c>
      <c r="B9" s="5">
        <v>44428</v>
      </c>
      <c r="C9" s="5">
        <v>44429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>D9-E9</f>
        <v>#N/A</v>
      </c>
      <c r="H9" s="4" t="e">
        <f>$H$1&amp;F9</f>
        <v>#N/A</v>
      </c>
      <c r="I9" s="4" t="e">
        <f>VLOOKUP(A9,HOP!A:T,20,0)</f>
        <v>#N/A</v>
      </c>
    </row>
    <row r="10" s="4" customFormat="1" spans="1:9">
      <c r="A10" s="4">
        <v>16100710432</v>
      </c>
      <c r="B10" s="5">
        <v>44428</v>
      </c>
      <c r="C10" s="5">
        <v>44429</v>
      </c>
      <c r="D10" s="4">
        <v>253.59</v>
      </c>
      <c r="E10" s="4" t="str">
        <f>VLOOKUP(A10,HOP!A:L,12,0)</f>
        <v>253.59</v>
      </c>
      <c r="F10" s="4" t="str">
        <f>VLOOKUP(A10,HOP!A:C,3,0)</f>
        <v>2228067</v>
      </c>
      <c r="G10" s="4">
        <f>D10-E10</f>
        <v>0</v>
      </c>
      <c r="H10" s="4" t="str">
        <f>$H$1&amp;F10</f>
        <v>，2228067</v>
      </c>
      <c r="I10" s="4" t="str">
        <f>VLOOKUP(A10,HOP!A:T,20,0)</f>
        <v>直连</v>
      </c>
    </row>
    <row r="11" s="4" customFormat="1" spans="1:9">
      <c r="A11" s="4">
        <v>16100926132</v>
      </c>
      <c r="B11" s="5">
        <v>44428</v>
      </c>
      <c r="C11" s="5">
        <v>44429</v>
      </c>
      <c r="D11" s="4">
        <v>153.08</v>
      </c>
      <c r="E11" s="4" t="str">
        <f>VLOOKUP(A11,HOP!A:L,12,0)</f>
        <v>153.08</v>
      </c>
      <c r="F11" s="4" t="str">
        <f>VLOOKUP(A11,HOP!A:C,3,0)</f>
        <v>2228099</v>
      </c>
      <c r="G11" s="4">
        <f>D11-E11</f>
        <v>0</v>
      </c>
      <c r="H11" s="4" t="str">
        <f>$H$1&amp;F11</f>
        <v>，2228099</v>
      </c>
      <c r="I11" s="4" t="str">
        <f>VLOOKUP(A11,HOP!A:T,20,0)</f>
        <v>直连</v>
      </c>
    </row>
    <row r="12" s="4" customFormat="1" hidden="1" spans="1:9">
      <c r="A12" s="4">
        <v>16101235475</v>
      </c>
      <c r="B12" s="5">
        <v>44428</v>
      </c>
      <c r="C12" s="5">
        <v>44429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>D12-E12</f>
        <v>#N/A</v>
      </c>
      <c r="H12" s="4" t="e">
        <f>$H$1&amp;F12</f>
        <v>#N/A</v>
      </c>
      <c r="I12" s="4" t="e">
        <f>VLOOKUP(A12,HOP!A:T,20,0)</f>
        <v>#N/A</v>
      </c>
    </row>
    <row r="13" s="4" customFormat="1" spans="1:9">
      <c r="A13" s="4">
        <v>16101244866</v>
      </c>
      <c r="B13" s="5">
        <v>44428</v>
      </c>
      <c r="C13" s="5">
        <v>44429</v>
      </c>
      <c r="D13" s="4">
        <v>132.97</v>
      </c>
      <c r="E13" s="4" t="str">
        <f>VLOOKUP(A13,HOP!A:L,12,0)</f>
        <v>132.97</v>
      </c>
      <c r="F13" s="4" t="str">
        <f>VLOOKUP(A13,HOP!A:C,3,0)</f>
        <v>2228157</v>
      </c>
      <c r="G13" s="4">
        <f>D13-E13</f>
        <v>0</v>
      </c>
      <c r="H13" s="4" t="str">
        <f>$H$1&amp;F13</f>
        <v>，2228157</v>
      </c>
      <c r="I13" s="4" t="str">
        <f>VLOOKUP(A13,HOP!A:T,20,0)</f>
        <v>直连</v>
      </c>
    </row>
    <row r="14" s="4" customFormat="1" spans="1:9">
      <c r="A14" s="4">
        <v>16101258007</v>
      </c>
      <c r="B14" s="5">
        <v>44428</v>
      </c>
      <c r="C14" s="5">
        <v>44429</v>
      </c>
      <c r="D14" s="4">
        <v>252.73</v>
      </c>
      <c r="E14" s="4" t="str">
        <f>VLOOKUP(A14,HOP!A:L,12,0)</f>
        <v>252.73</v>
      </c>
      <c r="F14" s="4" t="str">
        <f>VLOOKUP(A14,HOP!A:C,3,0)</f>
        <v>2228159</v>
      </c>
      <c r="G14" s="4">
        <f>D14-E14</f>
        <v>0</v>
      </c>
      <c r="H14" s="4" t="str">
        <f>$H$1&amp;F14</f>
        <v>，2228159</v>
      </c>
      <c r="I14" s="4" t="str">
        <f>VLOOKUP(A14,HOP!A:T,20,0)</f>
        <v>直连</v>
      </c>
    </row>
    <row r="15" s="4" customFormat="1" spans="1:9">
      <c r="A15" s="4">
        <v>16101737357</v>
      </c>
      <c r="B15" s="5">
        <v>44428</v>
      </c>
      <c r="C15" s="5">
        <v>44429</v>
      </c>
      <c r="D15" s="4">
        <v>179.77</v>
      </c>
      <c r="E15" s="4" t="str">
        <f>VLOOKUP(A15,HOP!A:L,12,0)</f>
        <v>179.77</v>
      </c>
      <c r="F15" s="4" t="str">
        <f>VLOOKUP(A15,HOP!A:C,3,0)</f>
        <v>2228254</v>
      </c>
      <c r="G15" s="4">
        <f t="shared" ref="G15:G23" si="0">D15-E15</f>
        <v>0</v>
      </c>
      <c r="H15" s="4" t="str">
        <f t="shared" ref="H15:H23" si="1">$H$1&amp;F15</f>
        <v>，2228254</v>
      </c>
      <c r="I15" s="4" t="str">
        <f>VLOOKUP(A15,HOP!A:T,20,0)</f>
        <v>直连</v>
      </c>
    </row>
    <row r="16" s="4" customFormat="1" spans="1:9">
      <c r="A16" s="4">
        <v>16101800697</v>
      </c>
      <c r="B16" s="5">
        <v>44428</v>
      </c>
      <c r="C16" s="5">
        <v>44429</v>
      </c>
      <c r="D16" s="4">
        <v>142.1</v>
      </c>
      <c r="E16" s="4" t="str">
        <f>VLOOKUP(A16,HOP!A:L,12,0)</f>
        <v>142.10</v>
      </c>
      <c r="F16" s="4" t="str">
        <f>VLOOKUP(A16,HOP!A:C,3,0)</f>
        <v>2228270</v>
      </c>
      <c r="G16" s="4">
        <f t="shared" si="0"/>
        <v>0</v>
      </c>
      <c r="H16" s="4" t="str">
        <f t="shared" si="1"/>
        <v>，2228270</v>
      </c>
      <c r="I16" s="4" t="str">
        <f>VLOOKUP(A16,HOP!A:T,20,0)</f>
        <v>直连</v>
      </c>
    </row>
    <row r="17" s="4" customFormat="1" spans="1:9">
      <c r="A17" s="4">
        <v>16102052423</v>
      </c>
      <c r="B17" s="5">
        <v>44428</v>
      </c>
      <c r="C17" s="5">
        <v>44429</v>
      </c>
      <c r="D17" s="4">
        <v>198.95</v>
      </c>
      <c r="E17" s="4" t="str">
        <f>VLOOKUP(A17,HOP!A:L,12,0)</f>
        <v>198.95</v>
      </c>
      <c r="F17" s="4" t="str">
        <f>VLOOKUP(A17,HOP!A:C,3,0)</f>
        <v>2228322</v>
      </c>
      <c r="G17" s="4">
        <f t="shared" si="0"/>
        <v>0</v>
      </c>
      <c r="H17" s="4" t="str">
        <f t="shared" si="1"/>
        <v>，2228322</v>
      </c>
      <c r="I17" s="4" t="str">
        <f>VLOOKUP(A17,HOP!A:T,20,0)</f>
        <v>直连</v>
      </c>
    </row>
    <row r="18" s="4" customFormat="1" hidden="1" spans="1:9">
      <c r="A18" s="4">
        <v>16102095268</v>
      </c>
      <c r="B18" s="5">
        <v>44428</v>
      </c>
      <c r="C18" s="5">
        <v>44429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spans="1:9">
      <c r="A19" s="4">
        <v>16102128262</v>
      </c>
      <c r="B19" s="5">
        <v>44428</v>
      </c>
      <c r="C19" s="5">
        <v>44429</v>
      </c>
      <c r="D19" s="4">
        <v>195.44</v>
      </c>
      <c r="E19" s="4" t="str">
        <f>VLOOKUP(A19,HOP!A:L,12,0)</f>
        <v>195.44</v>
      </c>
      <c r="F19" s="4" t="str">
        <f>VLOOKUP(A19,HOP!A:C,3,0)</f>
        <v>2228342</v>
      </c>
      <c r="G19" s="4">
        <f t="shared" si="0"/>
        <v>0</v>
      </c>
      <c r="H19" s="4" t="str">
        <f t="shared" si="1"/>
        <v>，2228342</v>
      </c>
      <c r="I19" s="4" t="str">
        <f>VLOOKUP(A19,HOP!A:T,20,0)</f>
        <v>直连</v>
      </c>
    </row>
    <row r="20" s="4" customFormat="1" spans="1:9">
      <c r="A20" s="4">
        <v>16102295490</v>
      </c>
      <c r="B20" s="5">
        <v>44428</v>
      </c>
      <c r="C20" s="5">
        <v>44429</v>
      </c>
      <c r="D20" s="4">
        <v>178.97</v>
      </c>
      <c r="E20" s="4" t="str">
        <f>VLOOKUP(A20,HOP!A:L,12,0)</f>
        <v>178.97</v>
      </c>
      <c r="F20" s="4" t="str">
        <f>VLOOKUP(A20,HOP!A:C,3,0)</f>
        <v>2228374</v>
      </c>
      <c r="G20" s="4">
        <f t="shared" si="0"/>
        <v>0</v>
      </c>
      <c r="H20" s="4" t="str">
        <f t="shared" si="1"/>
        <v>，2228374</v>
      </c>
      <c r="I20" s="4" t="str">
        <f>VLOOKUP(A20,HOP!A:T,20,0)</f>
        <v>直连</v>
      </c>
    </row>
    <row r="21" s="4" customFormat="1" spans="1:9">
      <c r="A21" s="4">
        <v>16106355667</v>
      </c>
      <c r="B21" s="5">
        <v>44428</v>
      </c>
      <c r="C21" s="5">
        <v>44429</v>
      </c>
      <c r="D21" s="4">
        <v>178.97</v>
      </c>
      <c r="E21" s="4" t="str">
        <f>VLOOKUP(A21,HOP!A:L,12,0)</f>
        <v>178.97</v>
      </c>
      <c r="F21" s="4" t="str">
        <f>VLOOKUP(A21,HOP!A:C,3,0)</f>
        <v>2228438</v>
      </c>
      <c r="G21" s="4">
        <f>D21-E21</f>
        <v>0</v>
      </c>
      <c r="H21" s="4" t="str">
        <f>$H$1&amp;F21</f>
        <v>，2228438</v>
      </c>
      <c r="I21" s="4" t="str">
        <f>VLOOKUP(A21,HOP!A:T,20,0)</f>
        <v>直连</v>
      </c>
    </row>
    <row r="22" s="4" customFormat="1" spans="1:9">
      <c r="A22" s="4">
        <v>16106874053</v>
      </c>
      <c r="B22" s="5">
        <v>44428</v>
      </c>
      <c r="C22" s="5">
        <v>44429</v>
      </c>
      <c r="D22" s="4">
        <v>482.62</v>
      </c>
      <c r="E22" s="4" t="str">
        <f>VLOOKUP(A22,HOP!A:L,12,0)</f>
        <v>482.62</v>
      </c>
      <c r="F22" s="4" t="str">
        <f>VLOOKUP(A22,HOP!A:C,3,0)</f>
        <v>2228478</v>
      </c>
      <c r="G22" s="4">
        <f>D22-E22</f>
        <v>0</v>
      </c>
      <c r="H22" s="4" t="str">
        <f>$H$1&amp;F22</f>
        <v>，2228478</v>
      </c>
      <c r="I22" s="4" t="str">
        <f>VLOOKUP(A22,HOP!A:T,20,0)</f>
        <v>直连</v>
      </c>
    </row>
    <row r="24" spans="4:4">
      <c r="D24" s="4">
        <f>SUM(D2:D23)</f>
        <v>11566.02</v>
      </c>
    </row>
    <row r="27" spans="1:1">
      <c r="A27" s="4" t="s">
        <v>91</v>
      </c>
    </row>
    <row r="28" spans="1:1">
      <c r="A28" s="4" t="s">
        <v>92</v>
      </c>
    </row>
    <row r="29" spans="1:1">
      <c r="A29" s="4" t="s">
        <v>93</v>
      </c>
    </row>
  </sheetData>
  <autoFilter ref="A1:XFD29">
    <filterColumn colId="3">
      <filters blank="1">
        <filter val="366.92"/>
        <filter val="198.95"/>
        <filter val="364.56"/>
        <filter val="132.97"/>
        <filter val="178.97"/>
        <filter val="253.59"/>
        <filter val="142.1"/>
        <filter val="164.1"/>
        <filter val="482.62"/>
        <filter val="6111.7"/>
        <filter val="1043.22"/>
        <filter val="252.73"/>
        <filter val="179.77"/>
        <filter val="11566.02"/>
        <filter val="195.44"/>
        <filter val="245.46"/>
        <filter val="920.87"/>
        <filter val="153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94</v>
      </c>
      <c r="B1" s="2" t="s">
        <v>95</v>
      </c>
      <c r="C1" s="2" t="s">
        <v>96</v>
      </c>
      <c r="D1" s="2" t="s">
        <v>97</v>
      </c>
      <c r="E1" s="2" t="s">
        <v>13</v>
      </c>
      <c r="F1" s="2" t="s">
        <v>5</v>
      </c>
      <c r="G1" s="2" t="s">
        <v>6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</row>
    <row r="2" s="1" customFormat="1" spans="1:20">
      <c r="A2" s="3">
        <v>16106874053</v>
      </c>
      <c r="B2" s="1" t="s">
        <v>111</v>
      </c>
      <c r="C2" s="1" t="s">
        <v>112</v>
      </c>
      <c r="D2" s="1" t="s">
        <v>113</v>
      </c>
      <c r="E2" s="1" t="s">
        <v>89</v>
      </c>
      <c r="F2" s="1" t="s">
        <v>111</v>
      </c>
      <c r="G2" s="1" t="s">
        <v>114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124</v>
      </c>
    </row>
    <row r="3" s="1" customFormat="1" spans="1:20">
      <c r="A3" s="3">
        <v>16106355667</v>
      </c>
      <c r="B3" s="1" t="s">
        <v>111</v>
      </c>
      <c r="C3" s="1" t="s">
        <v>125</v>
      </c>
      <c r="D3" s="1" t="s">
        <v>126</v>
      </c>
      <c r="E3" s="1" t="s">
        <v>86</v>
      </c>
      <c r="F3" s="1" t="s">
        <v>111</v>
      </c>
      <c r="G3" s="1" t="s">
        <v>114</v>
      </c>
      <c r="H3" s="1" t="s">
        <v>115</v>
      </c>
      <c r="I3" s="1" t="s">
        <v>127</v>
      </c>
      <c r="J3" s="1" t="s">
        <v>117</v>
      </c>
      <c r="K3" s="1" t="s">
        <v>127</v>
      </c>
      <c r="L3" s="1" t="s">
        <v>127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128</v>
      </c>
      <c r="R3" s="1" t="s">
        <v>122</v>
      </c>
      <c r="S3" s="1" t="s">
        <v>123</v>
      </c>
      <c r="T3" s="1" t="s">
        <v>124</v>
      </c>
    </row>
    <row r="4" s="1" customFormat="1" spans="1:20">
      <c r="A4" s="3">
        <v>16102295490</v>
      </c>
      <c r="B4" s="1" t="s">
        <v>111</v>
      </c>
      <c r="C4" s="1" t="s">
        <v>129</v>
      </c>
      <c r="D4" s="1" t="s">
        <v>126</v>
      </c>
      <c r="E4" s="1" t="s">
        <v>85</v>
      </c>
      <c r="F4" s="1" t="s">
        <v>111</v>
      </c>
      <c r="G4" s="1" t="s">
        <v>114</v>
      </c>
      <c r="H4" s="1" t="s">
        <v>115</v>
      </c>
      <c r="I4" s="1" t="s">
        <v>127</v>
      </c>
      <c r="J4" s="1" t="s">
        <v>117</v>
      </c>
      <c r="K4" s="1" t="s">
        <v>127</v>
      </c>
      <c r="L4" s="1" t="s">
        <v>127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130</v>
      </c>
      <c r="R4" s="1" t="s">
        <v>122</v>
      </c>
      <c r="S4" s="1" t="s">
        <v>123</v>
      </c>
      <c r="T4" s="1" t="s">
        <v>124</v>
      </c>
    </row>
    <row r="5" s="1" customFormat="1" spans="1:20">
      <c r="A5" s="3">
        <v>16102128262</v>
      </c>
      <c r="B5" s="1" t="s">
        <v>111</v>
      </c>
      <c r="C5" s="1" t="s">
        <v>131</v>
      </c>
      <c r="D5" s="1" t="s">
        <v>132</v>
      </c>
      <c r="E5" s="1" t="s">
        <v>83</v>
      </c>
      <c r="F5" s="1" t="s">
        <v>111</v>
      </c>
      <c r="G5" s="1" t="s">
        <v>114</v>
      </c>
      <c r="H5" s="1" t="s">
        <v>115</v>
      </c>
      <c r="I5" s="1" t="s">
        <v>133</v>
      </c>
      <c r="J5" s="1" t="s">
        <v>117</v>
      </c>
      <c r="K5" s="1" t="s">
        <v>133</v>
      </c>
      <c r="L5" s="1" t="s">
        <v>133</v>
      </c>
      <c r="M5" s="1" t="s">
        <v>118</v>
      </c>
      <c r="N5" s="1" t="s">
        <v>118</v>
      </c>
      <c r="O5" s="1" t="s">
        <v>119</v>
      </c>
      <c r="P5" s="1" t="s">
        <v>120</v>
      </c>
      <c r="Q5" s="1" t="s">
        <v>134</v>
      </c>
      <c r="R5" s="1" t="s">
        <v>122</v>
      </c>
      <c r="S5" s="1" t="s">
        <v>123</v>
      </c>
      <c r="T5" s="1" t="s">
        <v>124</v>
      </c>
    </row>
    <row r="6" s="1" customFormat="1" spans="1:20">
      <c r="A6" s="3">
        <v>16102052423</v>
      </c>
      <c r="B6" s="1" t="s">
        <v>111</v>
      </c>
      <c r="C6" s="1" t="s">
        <v>135</v>
      </c>
      <c r="D6" s="1" t="s">
        <v>126</v>
      </c>
      <c r="E6" s="1" t="s">
        <v>78</v>
      </c>
      <c r="F6" s="1" t="s">
        <v>111</v>
      </c>
      <c r="G6" s="1" t="s">
        <v>114</v>
      </c>
      <c r="H6" s="1" t="s">
        <v>115</v>
      </c>
      <c r="I6" s="1" t="s">
        <v>136</v>
      </c>
      <c r="J6" s="1" t="s">
        <v>117</v>
      </c>
      <c r="K6" s="1" t="s">
        <v>136</v>
      </c>
      <c r="L6" s="1" t="s">
        <v>136</v>
      </c>
      <c r="M6" s="1" t="s">
        <v>118</v>
      </c>
      <c r="N6" s="1" t="s">
        <v>118</v>
      </c>
      <c r="O6" s="1" t="s">
        <v>119</v>
      </c>
      <c r="P6" s="1" t="s">
        <v>120</v>
      </c>
      <c r="Q6" s="1" t="s">
        <v>137</v>
      </c>
      <c r="R6" s="1" t="s">
        <v>122</v>
      </c>
      <c r="S6" s="1" t="s">
        <v>123</v>
      </c>
      <c r="T6" s="1" t="s">
        <v>124</v>
      </c>
    </row>
    <row r="7" s="1" customFormat="1" spans="1:20">
      <c r="A7" s="3">
        <v>16101800697</v>
      </c>
      <c r="B7" s="1" t="s">
        <v>111</v>
      </c>
      <c r="C7" s="1" t="s">
        <v>138</v>
      </c>
      <c r="D7" s="1" t="s">
        <v>139</v>
      </c>
      <c r="E7" s="1" t="s">
        <v>75</v>
      </c>
      <c r="F7" s="1" t="s">
        <v>111</v>
      </c>
      <c r="G7" s="1" t="s">
        <v>114</v>
      </c>
      <c r="H7" s="1" t="s">
        <v>115</v>
      </c>
      <c r="I7" s="1" t="s">
        <v>140</v>
      </c>
      <c r="J7" s="1" t="s">
        <v>117</v>
      </c>
      <c r="K7" s="1" t="s">
        <v>140</v>
      </c>
      <c r="L7" s="1" t="s">
        <v>140</v>
      </c>
      <c r="M7" s="1" t="s">
        <v>118</v>
      </c>
      <c r="N7" s="1" t="s">
        <v>118</v>
      </c>
      <c r="O7" s="1" t="s">
        <v>119</v>
      </c>
      <c r="P7" s="1" t="s">
        <v>120</v>
      </c>
      <c r="Q7" s="1" t="s">
        <v>141</v>
      </c>
      <c r="R7" s="1" t="s">
        <v>122</v>
      </c>
      <c r="S7" s="1" t="s">
        <v>123</v>
      </c>
      <c r="T7" s="1" t="s">
        <v>124</v>
      </c>
    </row>
    <row r="8" s="1" customFormat="1" spans="1:20">
      <c r="A8" s="3">
        <v>16101737357</v>
      </c>
      <c r="B8" s="1" t="s">
        <v>111</v>
      </c>
      <c r="C8" s="1" t="s">
        <v>142</v>
      </c>
      <c r="D8" s="1" t="s">
        <v>143</v>
      </c>
      <c r="E8" s="1" t="s">
        <v>72</v>
      </c>
      <c r="F8" s="1" t="s">
        <v>111</v>
      </c>
      <c r="G8" s="1" t="s">
        <v>114</v>
      </c>
      <c r="H8" s="1" t="s">
        <v>115</v>
      </c>
      <c r="I8" s="1" t="s">
        <v>144</v>
      </c>
      <c r="J8" s="1" t="s">
        <v>117</v>
      </c>
      <c r="K8" s="1" t="s">
        <v>144</v>
      </c>
      <c r="L8" s="1" t="s">
        <v>144</v>
      </c>
      <c r="M8" s="1" t="s">
        <v>118</v>
      </c>
      <c r="N8" s="1" t="s">
        <v>118</v>
      </c>
      <c r="O8" s="1" t="s">
        <v>119</v>
      </c>
      <c r="P8" s="1" t="s">
        <v>120</v>
      </c>
      <c r="Q8" s="1" t="s">
        <v>145</v>
      </c>
      <c r="R8" s="1" t="s">
        <v>122</v>
      </c>
      <c r="S8" s="1" t="s">
        <v>123</v>
      </c>
      <c r="T8" s="1" t="s">
        <v>124</v>
      </c>
    </row>
    <row r="9" s="1" customFormat="1" spans="1:20">
      <c r="A9" s="3">
        <v>16101258007</v>
      </c>
      <c r="B9" s="1" t="s">
        <v>111</v>
      </c>
      <c r="C9" s="1" t="s">
        <v>146</v>
      </c>
      <c r="D9" s="1" t="s">
        <v>147</v>
      </c>
      <c r="E9" s="1" t="s">
        <v>70</v>
      </c>
      <c r="F9" s="1" t="s">
        <v>111</v>
      </c>
      <c r="G9" s="1" t="s">
        <v>114</v>
      </c>
      <c r="H9" s="1" t="s">
        <v>115</v>
      </c>
      <c r="I9" s="1" t="s">
        <v>148</v>
      </c>
      <c r="J9" s="1" t="s">
        <v>117</v>
      </c>
      <c r="K9" s="1" t="s">
        <v>148</v>
      </c>
      <c r="L9" s="1" t="s">
        <v>148</v>
      </c>
      <c r="M9" s="1" t="s">
        <v>118</v>
      </c>
      <c r="N9" s="1" t="s">
        <v>118</v>
      </c>
      <c r="O9" s="1" t="s">
        <v>119</v>
      </c>
      <c r="P9" s="1" t="s">
        <v>120</v>
      </c>
      <c r="Q9" s="1" t="s">
        <v>149</v>
      </c>
      <c r="R9" s="1" t="s">
        <v>122</v>
      </c>
      <c r="S9" s="1" t="s">
        <v>123</v>
      </c>
      <c r="T9" s="1" t="s">
        <v>124</v>
      </c>
    </row>
    <row r="10" s="1" customFormat="1" spans="1:20">
      <c r="A10" s="3">
        <v>16101244866</v>
      </c>
      <c r="B10" s="1" t="s">
        <v>111</v>
      </c>
      <c r="C10" s="1" t="s">
        <v>150</v>
      </c>
      <c r="D10" s="1" t="s">
        <v>151</v>
      </c>
      <c r="E10" s="1" t="s">
        <v>67</v>
      </c>
      <c r="F10" s="1" t="s">
        <v>111</v>
      </c>
      <c r="G10" s="1" t="s">
        <v>114</v>
      </c>
      <c r="H10" s="1" t="s">
        <v>115</v>
      </c>
      <c r="I10" s="1" t="s">
        <v>152</v>
      </c>
      <c r="J10" s="1" t="s">
        <v>117</v>
      </c>
      <c r="K10" s="1" t="s">
        <v>152</v>
      </c>
      <c r="L10" s="1" t="s">
        <v>152</v>
      </c>
      <c r="M10" s="1" t="s">
        <v>118</v>
      </c>
      <c r="N10" s="1" t="s">
        <v>118</v>
      </c>
      <c r="O10" s="1" t="s">
        <v>119</v>
      </c>
      <c r="P10" s="1" t="s">
        <v>120</v>
      </c>
      <c r="Q10" s="1" t="s">
        <v>153</v>
      </c>
      <c r="R10" s="1" t="s">
        <v>122</v>
      </c>
      <c r="S10" s="1" t="s">
        <v>123</v>
      </c>
      <c r="T10" s="1" t="s">
        <v>124</v>
      </c>
    </row>
    <row r="11" s="1" customFormat="1" spans="1:20">
      <c r="A11" s="3">
        <v>16100926132</v>
      </c>
      <c r="B11" s="1" t="s">
        <v>111</v>
      </c>
      <c r="C11" s="1" t="s">
        <v>154</v>
      </c>
      <c r="D11" s="1" t="s">
        <v>155</v>
      </c>
      <c r="E11" s="1" t="s">
        <v>61</v>
      </c>
      <c r="F11" s="1" t="s">
        <v>111</v>
      </c>
      <c r="G11" s="1" t="s">
        <v>114</v>
      </c>
      <c r="H11" s="1" t="s">
        <v>115</v>
      </c>
      <c r="I11" s="1" t="s">
        <v>156</v>
      </c>
      <c r="J11" s="1" t="s">
        <v>117</v>
      </c>
      <c r="K11" s="1" t="s">
        <v>156</v>
      </c>
      <c r="L11" s="1" t="s">
        <v>156</v>
      </c>
      <c r="M11" s="1" t="s">
        <v>118</v>
      </c>
      <c r="N11" s="1" t="s">
        <v>118</v>
      </c>
      <c r="O11" s="1" t="s">
        <v>119</v>
      </c>
      <c r="P11" s="1" t="s">
        <v>120</v>
      </c>
      <c r="Q11" s="1" t="s">
        <v>157</v>
      </c>
      <c r="R11" s="1" t="s">
        <v>122</v>
      </c>
      <c r="S11" s="1" t="s">
        <v>123</v>
      </c>
      <c r="T11" s="1" t="s">
        <v>124</v>
      </c>
    </row>
    <row r="12" s="1" customFormat="1" spans="1:20">
      <c r="A12" s="3">
        <v>16100710432</v>
      </c>
      <c r="B12" s="1" t="s">
        <v>111</v>
      </c>
      <c r="C12" s="1" t="s">
        <v>158</v>
      </c>
      <c r="D12" s="1" t="s">
        <v>159</v>
      </c>
      <c r="E12" s="1" t="s">
        <v>58</v>
      </c>
      <c r="F12" s="1" t="s">
        <v>111</v>
      </c>
      <c r="G12" s="1" t="s">
        <v>114</v>
      </c>
      <c r="H12" s="1" t="s">
        <v>115</v>
      </c>
      <c r="I12" s="1" t="s">
        <v>160</v>
      </c>
      <c r="J12" s="1" t="s">
        <v>117</v>
      </c>
      <c r="K12" s="1" t="s">
        <v>160</v>
      </c>
      <c r="L12" s="1" t="s">
        <v>160</v>
      </c>
      <c r="M12" s="1" t="s">
        <v>118</v>
      </c>
      <c r="N12" s="1" t="s">
        <v>118</v>
      </c>
      <c r="O12" s="1" t="s">
        <v>119</v>
      </c>
      <c r="P12" s="1" t="s">
        <v>120</v>
      </c>
      <c r="Q12" s="1" t="s">
        <v>161</v>
      </c>
      <c r="R12" s="1" t="s">
        <v>122</v>
      </c>
      <c r="S12" s="1" t="s">
        <v>123</v>
      </c>
      <c r="T12" s="1" t="s">
        <v>124</v>
      </c>
    </row>
    <row r="13" s="1" customFormat="1" spans="1:20">
      <c r="A13" s="3">
        <v>16096981941</v>
      </c>
      <c r="B13" s="1" t="s">
        <v>162</v>
      </c>
      <c r="C13" s="1" t="s">
        <v>163</v>
      </c>
      <c r="D13" s="1" t="s">
        <v>164</v>
      </c>
      <c r="E13" s="1" t="s">
        <v>51</v>
      </c>
      <c r="F13" s="1" t="s">
        <v>162</v>
      </c>
      <c r="G13" s="1" t="s">
        <v>114</v>
      </c>
      <c r="H13" s="1" t="s">
        <v>115</v>
      </c>
      <c r="I13" s="1" t="s">
        <v>165</v>
      </c>
      <c r="J13" s="1" t="s">
        <v>117</v>
      </c>
      <c r="K13" s="1" t="s">
        <v>165</v>
      </c>
      <c r="L13" s="1" t="s">
        <v>165</v>
      </c>
      <c r="M13" s="1" t="s">
        <v>118</v>
      </c>
      <c r="N13" s="1" t="s">
        <v>118</v>
      </c>
      <c r="O13" s="1" t="s">
        <v>119</v>
      </c>
      <c r="P13" s="1" t="s">
        <v>120</v>
      </c>
      <c r="Q13" s="1" t="s">
        <v>166</v>
      </c>
      <c r="R13" s="1" t="s">
        <v>122</v>
      </c>
      <c r="S13" s="1" t="s">
        <v>123</v>
      </c>
      <c r="T13" s="1" t="s">
        <v>124</v>
      </c>
    </row>
    <row r="14" s="1" customFormat="1" spans="1:20">
      <c r="A14" s="3">
        <v>16091109518</v>
      </c>
      <c r="B14" s="1" t="s">
        <v>167</v>
      </c>
      <c r="C14" s="1" t="s">
        <v>168</v>
      </c>
      <c r="D14" s="1" t="s">
        <v>169</v>
      </c>
      <c r="E14" s="1" t="s">
        <v>48</v>
      </c>
      <c r="F14" s="1" t="s">
        <v>162</v>
      </c>
      <c r="G14" s="1" t="s">
        <v>114</v>
      </c>
      <c r="H14" s="1" t="s">
        <v>115</v>
      </c>
      <c r="I14" s="1" t="s">
        <v>170</v>
      </c>
      <c r="J14" s="1" t="s">
        <v>117</v>
      </c>
      <c r="K14" s="1" t="s">
        <v>170</v>
      </c>
      <c r="L14" s="1" t="s">
        <v>170</v>
      </c>
      <c r="M14" s="1" t="s">
        <v>118</v>
      </c>
      <c r="N14" s="1" t="s">
        <v>118</v>
      </c>
      <c r="O14" s="1" t="s">
        <v>119</v>
      </c>
      <c r="P14" s="1" t="s">
        <v>120</v>
      </c>
      <c r="Q14" s="1" t="s">
        <v>171</v>
      </c>
      <c r="R14" s="1" t="s">
        <v>122</v>
      </c>
      <c r="S14" s="1" t="s">
        <v>123</v>
      </c>
      <c r="T14" s="1" t="s">
        <v>124</v>
      </c>
    </row>
    <row r="15" s="1" customFormat="1" spans="1:20">
      <c r="A15" s="3">
        <v>16089821559</v>
      </c>
      <c r="B15" s="1" t="s">
        <v>167</v>
      </c>
      <c r="C15" s="1" t="s">
        <v>172</v>
      </c>
      <c r="D15" s="1" t="s">
        <v>173</v>
      </c>
      <c r="E15" s="1" t="s">
        <v>45</v>
      </c>
      <c r="F15" s="1" t="s">
        <v>111</v>
      </c>
      <c r="G15" s="1" t="s">
        <v>114</v>
      </c>
      <c r="H15" s="1" t="s">
        <v>115</v>
      </c>
      <c r="I15" s="1" t="s">
        <v>174</v>
      </c>
      <c r="J15" s="1" t="s">
        <v>117</v>
      </c>
      <c r="K15" s="1" t="s">
        <v>174</v>
      </c>
      <c r="L15" s="1" t="s">
        <v>174</v>
      </c>
      <c r="M15" s="1" t="s">
        <v>118</v>
      </c>
      <c r="N15" s="1" t="s">
        <v>118</v>
      </c>
      <c r="O15" s="1" t="s">
        <v>119</v>
      </c>
      <c r="P15" s="1" t="s">
        <v>120</v>
      </c>
      <c r="Q15" s="1" t="s">
        <v>175</v>
      </c>
      <c r="R15" s="1" t="s">
        <v>122</v>
      </c>
      <c r="S15" s="1" t="s">
        <v>123</v>
      </c>
      <c r="T15" s="1" t="s">
        <v>124</v>
      </c>
    </row>
    <row r="16" s="1" customFormat="1" spans="1:20">
      <c r="A16" s="3">
        <v>16087895706</v>
      </c>
      <c r="B16" s="1" t="s">
        <v>167</v>
      </c>
      <c r="C16" s="1" t="s">
        <v>176</v>
      </c>
      <c r="D16" s="1" t="s">
        <v>177</v>
      </c>
      <c r="E16" s="1" t="s">
        <v>42</v>
      </c>
      <c r="F16" s="1" t="s">
        <v>167</v>
      </c>
      <c r="G16" s="1" t="s">
        <v>114</v>
      </c>
      <c r="H16" s="1" t="s">
        <v>115</v>
      </c>
      <c r="I16" s="1" t="s">
        <v>178</v>
      </c>
      <c r="J16" s="1" t="s">
        <v>117</v>
      </c>
      <c r="K16" s="1" t="s">
        <v>178</v>
      </c>
      <c r="L16" s="1" t="s">
        <v>178</v>
      </c>
      <c r="M16" s="1" t="s">
        <v>118</v>
      </c>
      <c r="N16" s="1" t="s">
        <v>118</v>
      </c>
      <c r="O16" s="1" t="s">
        <v>119</v>
      </c>
      <c r="P16" s="1" t="s">
        <v>120</v>
      </c>
      <c r="Q16" s="1" t="s">
        <v>179</v>
      </c>
      <c r="R16" s="1" t="s">
        <v>122</v>
      </c>
      <c r="S16" s="1" t="s">
        <v>123</v>
      </c>
      <c r="T16" s="1" t="s">
        <v>124</v>
      </c>
    </row>
    <row r="17" s="1" customFormat="1" spans="1:20">
      <c r="A17" s="3">
        <v>16070499221</v>
      </c>
      <c r="B17" s="1" t="s">
        <v>180</v>
      </c>
      <c r="C17" s="1" t="s">
        <v>181</v>
      </c>
      <c r="D17" s="1" t="s">
        <v>182</v>
      </c>
      <c r="E17" s="1" t="s">
        <v>39</v>
      </c>
      <c r="F17" s="1" t="s">
        <v>180</v>
      </c>
      <c r="G17" s="1" t="s">
        <v>114</v>
      </c>
      <c r="H17" s="1" t="s">
        <v>115</v>
      </c>
      <c r="I17" s="1" t="s">
        <v>183</v>
      </c>
      <c r="J17" s="1" t="s">
        <v>117</v>
      </c>
      <c r="K17" s="1" t="s">
        <v>183</v>
      </c>
      <c r="L17" s="1" t="s">
        <v>183</v>
      </c>
      <c r="M17" s="1" t="s">
        <v>118</v>
      </c>
      <c r="N17" s="1" t="s">
        <v>118</v>
      </c>
      <c r="O17" s="1" t="s">
        <v>119</v>
      </c>
      <c r="P17" s="1" t="s">
        <v>120</v>
      </c>
      <c r="Q17" s="1" t="s">
        <v>184</v>
      </c>
      <c r="R17" s="1" t="s">
        <v>122</v>
      </c>
      <c r="S17" s="1" t="s">
        <v>123</v>
      </c>
      <c r="T17" s="1" t="s">
        <v>124</v>
      </c>
    </row>
    <row r="18" s="1" customFormat="1" spans="1:20">
      <c r="A18" s="3">
        <v>16059176145</v>
      </c>
      <c r="B18" s="1" t="s">
        <v>185</v>
      </c>
      <c r="C18" s="1" t="s">
        <v>186</v>
      </c>
      <c r="D18" s="1" t="s">
        <v>187</v>
      </c>
      <c r="E18" s="1" t="s">
        <v>36</v>
      </c>
      <c r="F18" s="1" t="s">
        <v>162</v>
      </c>
      <c r="G18" s="1" t="s">
        <v>114</v>
      </c>
      <c r="H18" s="1" t="s">
        <v>115</v>
      </c>
      <c r="I18" s="1" t="s">
        <v>188</v>
      </c>
      <c r="J18" s="1" t="s">
        <v>117</v>
      </c>
      <c r="K18" s="1" t="s">
        <v>188</v>
      </c>
      <c r="L18" s="1" t="s">
        <v>188</v>
      </c>
      <c r="M18" s="1" t="s">
        <v>118</v>
      </c>
      <c r="N18" s="1" t="s">
        <v>118</v>
      </c>
      <c r="O18" s="1" t="s">
        <v>119</v>
      </c>
      <c r="P18" s="1" t="s">
        <v>120</v>
      </c>
      <c r="Q18" s="1" t="s">
        <v>189</v>
      </c>
      <c r="R18" s="1" t="s">
        <v>122</v>
      </c>
      <c r="S18" s="1" t="s">
        <v>123</v>
      </c>
      <c r="T18" s="1" t="s">
        <v>124</v>
      </c>
    </row>
    <row r="19" s="1" customFormat="1" spans="1:20">
      <c r="A19" s="3">
        <v>16049091765</v>
      </c>
      <c r="B19" s="1" t="s">
        <v>190</v>
      </c>
      <c r="C19" s="1" t="s">
        <v>191</v>
      </c>
      <c r="D19" s="1" t="s">
        <v>192</v>
      </c>
      <c r="E19" s="1" t="s">
        <v>30</v>
      </c>
      <c r="F19" s="1" t="s">
        <v>190</v>
      </c>
      <c r="G19" s="1" t="s">
        <v>114</v>
      </c>
      <c r="H19" s="1" t="s">
        <v>115</v>
      </c>
      <c r="I19" s="1" t="s">
        <v>193</v>
      </c>
      <c r="J19" s="1" t="s">
        <v>117</v>
      </c>
      <c r="K19" s="1" t="s">
        <v>193</v>
      </c>
      <c r="L19" s="1" t="s">
        <v>193</v>
      </c>
      <c r="M19" s="1" t="s">
        <v>118</v>
      </c>
      <c r="N19" s="1" t="s">
        <v>118</v>
      </c>
      <c r="O19" s="1" t="s">
        <v>119</v>
      </c>
      <c r="P19" s="1" t="s">
        <v>120</v>
      </c>
      <c r="Q19" s="1" t="s">
        <v>194</v>
      </c>
      <c r="R19" s="1" t="s">
        <v>122</v>
      </c>
      <c r="S19" s="1" t="s">
        <v>123</v>
      </c>
      <c r="T19" s="1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2021-08-24T01:24:10Z</dcterms:created>
  <dcterms:modified xsi:type="dcterms:W3CDTF">2021-08-24T01:29:11Z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F1EB96A6CF7F4654A544F2EE0B59969C</vt:lpwstr>
  </property>
  <property fmtid="{D5CDD505-2E9C-101B-9397-08002B2CF9AE}" pid="3" name="KSOProductBuildVer">
    <vt:lpwstr>2052-11.1.0.10503</vt:lpwstr>
  </property>
</Properties>
</file>