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<sst xmlns="http://schemas.openxmlformats.org/spreadsheetml/2006/main" count="184" uniqueCount="96">
  <si>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</si>
  <si>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</si>
  <si>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</si>
  <si>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</si>
  <si>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</si>
  <si>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</si>
  <si>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</si>
  <si>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</si>
  <si>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</si>
  <si>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</si>
  <si>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</si>
  <si>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</si>
  <si>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</si>
  <si>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</si>
  <si>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</si>
  <si>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</si>
  <si>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</si>
  <si>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</si>
  <si>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</si>
  <si>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</si>
  <si>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</si>
  <si>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</si>
  <si>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</si>
  <si>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</si>
  <si>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</si>
  <si>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</si>
  <si>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</si>
  <si>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[英德]英德徐家庄旅游度假村(78174801)</t>
  </si>
  <si>
    <t>双人木屋(5间起订)&lt;双人入住&gt;&lt;双早&gt;</t>
  </si>
  <si>
    <t>CNY</t>
  </si>
  <si>
    <t>陈明智,陈成悦,陈金水,李彩凤,陈志明</t>
  </si>
  <si>
    <t>CA363210825CNY</t>
  </si>
  <si>
    <t>未提现</t>
  </si>
  <si>
    <t>携程开票</t>
  </si>
  <si>
    <t>取消</t>
  </si>
  <si>
    <t>[梅州]梅州英思廷酒店(78507419)</t>
  </si>
  <si>
    <t>廷逸双床房&lt;双床&gt;&lt;双人入住&gt;&lt;内宾&gt;&lt;无早&gt;</t>
  </si>
  <si>
    <t>罗杰</t>
  </si>
  <si>
    <t>[梅州]梅州麓湖山酒店(67856423)</t>
  </si>
  <si>
    <t>公寓标准大床房&lt;双人入住&gt;&lt;内宾&gt;&lt;预付&gt;&lt;双早&gt;</t>
  </si>
  <si>
    <t>卓焕扬</t>
  </si>
  <si>
    <t>[和平]和平热龙温泉度假村(78217595)</t>
  </si>
  <si>
    <t>标准双人房&lt;特惠专享&gt;&lt;双人入住&gt;&lt;双早&gt;</t>
  </si>
  <si>
    <t>周东向</t>
  </si>
  <si>
    <t>[安顺]安顺豪生温泉度假酒店(77244103)</t>
  </si>
  <si>
    <t>轻奢大床房&lt;双人入住&gt;&lt;中宾&gt;&lt;双早&gt;</t>
  </si>
  <si>
    <t>孟贵清</t>
  </si>
  <si>
    <t>,</t>
  </si>
  <si>
    <t>A210825093839481</t>
  </si>
  <si>
    <t>A210825093924481</t>
  </si>
  <si>
    <t>CNY / HKD 当前参考汇率: 1.203562317</t>
  </si>
  <si>
    <t>总计：1282.66 CNY/
1543.76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</si>
  <si>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</si>
  <si>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</si>
  <si>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</si>
  <si>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</si>
  <si>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</si>
  <si>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</si>
  <si>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</si>
  <si>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</si>
  <si>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</si>
  <si>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</si>
  <si>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</si>
  <si>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</si>
  <si>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</si>
  <si>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</si>
  <si>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</si>
  <si>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</si>
  <si>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</si>
  <si>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2021-08-09</t>
  </si>
  <si>
    <t>2219923</t>
  </si>
  <si>
    <t>安顺豪生温泉度假酒店</t>
  </si>
  <si>
    <t>2021-08-10</t>
  </si>
  <si>
    <t>退房日周结</t>
  </si>
  <si>
    <t>499.80</t>
  </si>
  <si>
    <t>RMB</t>
  </si>
  <si>
    <t>0</t>
  </si>
  <si>
    <t>0.00</t>
  </si>
  <si>
    <t>携程国内直连(DD)</t>
  </si>
  <si>
    <t>2021-08-09 19:20:00</t>
  </si>
  <si>
    <t>否</t>
  </si>
  <si>
    <t>汇智国际旅游发展有限公司</t>
  </si>
  <si>
    <t>直采</t>
  </si>
  <si>
    <t>2219795</t>
  </si>
  <si>
    <t>和平热龙温泉度假村</t>
  </si>
  <si>
    <t>280.00</t>
  </si>
  <si>
    <t>2021-08-09 16:05:36</t>
  </si>
  <si>
    <t>2219627</t>
  </si>
  <si>
    <t>梅州麓湖山酒店</t>
  </si>
  <si>
    <t>295.80</t>
  </si>
  <si>
    <t>2021-08-09 08:52:12</t>
  </si>
  <si>
    <t>Saas酒店</t>
  </si>
  <si>
    <t>2219570</t>
  </si>
  <si>
    <t>梅州英思廷酒店</t>
  </si>
  <si>
    <t>207.06</t>
  </si>
  <si>
    <t>2021-08-09 08:29:58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</si>
</sst>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16008498123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44417</v>
      </c>
      <c r="G2" s="5">
        <v>44418</v>
      </c>
      <c r="H2" s="4">
        <v>5</v>
      </c>
      <c r="I2" s="4">
        <v>1</v>
      </c>
      <c r="J2" s="4">
        <v>5</v>
      </c>
      <c r="K2" s="4" t="s">
        <v>29</v>
      </c>
      <c r="L2" s="4">
        <v>1805</v>
      </c>
      <c r="M2" s="4">
        <v>1805</v>
      </c>
      <c r="N2" s="4" t="s">
        <v>30</v>
      </c>
      <c r="O2" s="4" t="s">
        <v>31</v>
      </c>
      <c r="P2" s="4" t="s">
        <v>32</v>
      </c>
      <c r="Q2" s="4">
        <v>0</v>
      </c>
      <c r="R2" s="6">
        <v>44412</v>
      </c>
      <c r="S2" s="5">
        <v>44433</v>
      </c>
      <c r="T2" s="4" t="s">
        <v>33</v>
      </c>
      <c r="U2" s="4">
        <v>1805</v>
      </c>
      <c r="V2" s="4">
        <v>0</v>
      </c>
      <c r="W2" s="4">
        <v>0</v>
      </c>
    </row>
    <row r="3" s="4" customFormat="1" spans="1:23">
      <c r="A3" s="4">
        <v>16008498123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44417</v>
      </c>
      <c r="G3" s="5">
        <v>44418</v>
      </c>
      <c r="H3" s="4">
        <v>5</v>
      </c>
      <c r="I3" s="4">
        <v>1</v>
      </c>
      <c r="J3" s="4">
        <v>5</v>
      </c>
      <c r="K3" s="4" t="s">
        <v>29</v>
      </c>
      <c r="L3" s="4">
        <v>-1805</v>
      </c>
      <c r="M3" s="4">
        <v>-1805</v>
      </c>
      <c r="N3" s="4" t="s">
        <v>30</v>
      </c>
      <c r="O3" s="4" t="s">
        <v>31</v>
      </c>
      <c r="P3" s="4" t="s">
        <v>32</v>
      </c>
      <c r="Q3" s="4">
        <v>0</v>
      </c>
      <c r="R3" s="6">
        <v>44412</v>
      </c>
      <c r="S3" s="5">
        <v>44433</v>
      </c>
      <c r="T3" s="4" t="s">
        <v>33</v>
      </c>
      <c r="U3" s="4">
        <v>-1805</v>
      </c>
      <c r="V3" s="4">
        <v>0</v>
      </c>
      <c r="W3" s="4">
        <v>0</v>
      </c>
    </row>
    <row r="4" s="4" customFormat="1" spans="1:24">
      <c r="A4" s="4">
        <v>16038344055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44417</v>
      </c>
      <c r="G4" s="5">
        <v>44418</v>
      </c>
      <c r="H4" s="4">
        <v>1</v>
      </c>
      <c r="I4" s="4">
        <v>1</v>
      </c>
      <c r="J4" s="4">
        <v>1</v>
      </c>
      <c r="K4" s="4" t="s">
        <v>29</v>
      </c>
      <c r="L4" s="4">
        <v>207.06</v>
      </c>
      <c r="M4" s="4">
        <v>207.06</v>
      </c>
      <c r="N4" s="4" t="s">
        <v>37</v>
      </c>
      <c r="O4" s="4" t="s">
        <v>31</v>
      </c>
      <c r="P4" s="4" t="s">
        <v>32</v>
      </c>
      <c r="Q4" s="4">
        <v>0</v>
      </c>
      <c r="R4" s="6">
        <v>44417</v>
      </c>
      <c r="S4" s="5">
        <v>44433</v>
      </c>
      <c r="T4" s="4" t="s">
        <v>33</v>
      </c>
      <c r="U4" s="4">
        <v>207.06</v>
      </c>
      <c r="V4" s="4">
        <v>0</v>
      </c>
      <c r="W4" s="4">
        <v>0</v>
      </c>
      <c r="X4" s="4">
        <v>2219570</v>
      </c>
    </row>
    <row r="5" s="4" customFormat="1" spans="1:24">
      <c r="A5" s="4">
        <v>16038577394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44417</v>
      </c>
      <c r="G5" s="5">
        <v>44418</v>
      </c>
      <c r="H5" s="4">
        <v>1</v>
      </c>
      <c r="I5" s="4">
        <v>1</v>
      </c>
      <c r="J5" s="4">
        <v>1</v>
      </c>
      <c r="K5" s="4" t="s">
        <v>29</v>
      </c>
      <c r="L5" s="4">
        <v>295.8</v>
      </c>
      <c r="M5" s="4">
        <v>295.8</v>
      </c>
      <c r="N5" s="4" t="s">
        <v>40</v>
      </c>
      <c r="O5" s="4" t="s">
        <v>31</v>
      </c>
      <c r="P5" s="4" t="s">
        <v>32</v>
      </c>
      <c r="Q5" s="4">
        <v>0</v>
      </c>
      <c r="R5" s="6">
        <v>44417</v>
      </c>
      <c r="S5" s="5">
        <v>44433</v>
      </c>
      <c r="T5" s="4" t="s">
        <v>33</v>
      </c>
      <c r="U5" s="4">
        <v>295.8</v>
      </c>
      <c r="V5" s="4">
        <v>0</v>
      </c>
      <c r="W5" s="4">
        <v>0</v>
      </c>
      <c r="X5" s="4">
        <v>2219627</v>
      </c>
    </row>
    <row r="6" s="4" customFormat="1" spans="1:23">
      <c r="A6" s="4">
        <v>16039566584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44417</v>
      </c>
      <c r="G6" s="5">
        <v>44418</v>
      </c>
      <c r="H6" s="4">
        <v>1</v>
      </c>
      <c r="I6" s="4">
        <v>1</v>
      </c>
      <c r="J6" s="4">
        <v>1</v>
      </c>
      <c r="K6" s="4" t="s">
        <v>29</v>
      </c>
      <c r="L6" s="4">
        <v>280</v>
      </c>
      <c r="M6" s="4">
        <v>280</v>
      </c>
      <c r="N6" s="4" t="s">
        <v>43</v>
      </c>
      <c r="O6" s="4" t="s">
        <v>31</v>
      </c>
      <c r="P6" s="4" t="s">
        <v>32</v>
      </c>
      <c r="Q6" s="4">
        <v>0</v>
      </c>
      <c r="R6" s="6">
        <v>44417</v>
      </c>
      <c r="S6" s="5">
        <v>44433</v>
      </c>
      <c r="T6" s="4" t="s">
        <v>33</v>
      </c>
      <c r="U6" s="4">
        <v>280</v>
      </c>
      <c r="V6" s="4">
        <v>0</v>
      </c>
      <c r="W6" s="4">
        <v>0</v>
      </c>
    </row>
    <row r="7" s="4" customFormat="1" spans="1:24">
      <c r="A7" s="4">
        <v>16040505726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44417</v>
      </c>
      <c r="G7" s="5">
        <v>44418</v>
      </c>
      <c r="H7" s="4">
        <v>1</v>
      </c>
      <c r="I7" s="4">
        <v>1</v>
      </c>
      <c r="J7" s="4">
        <v>1</v>
      </c>
      <c r="K7" s="4" t="s">
        <v>29</v>
      </c>
      <c r="L7" s="4">
        <v>499.8</v>
      </c>
      <c r="M7" s="4">
        <v>499.8</v>
      </c>
      <c r="N7" s="4" t="s">
        <v>46</v>
      </c>
      <c r="O7" s="4" t="s">
        <v>31</v>
      </c>
      <c r="P7" s="4" t="s">
        <v>32</v>
      </c>
      <c r="Q7" s="4">
        <v>0</v>
      </c>
      <c r="R7" s="6">
        <v>44417</v>
      </c>
      <c r="S7" s="5">
        <v>44433</v>
      </c>
      <c r="T7" s="4" t="s">
        <v>33</v>
      </c>
      <c r="U7" s="4">
        <v>499.8</v>
      </c>
      <c r="V7" s="4">
        <v>0</v>
      </c>
      <c r="W7" s="4">
        <v>0</v>
      </c>
      <c r="X7" s="4">
        <v>2219923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D19" sqref="D19"/>
    </sheetView>
  </sheetViews>
  <sheetFormatPr defaultColWidth="9" defaultRowHeight="13.5"/>
  <cols>
    <col min="1" max="1" width="12.875" style="4" customWidth="1"/>
    <col min="2" max="2" width="9.375" style="4"/>
    <col min="3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hidden="1" spans="1:9">
      <c r="A2" s="4">
        <v>16008498123</v>
      </c>
      <c r="B2" s="5">
        <v>44417</v>
      </c>
      <c r="C2" s="5">
        <v>44418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spans="1:9">
      <c r="A3" s="4">
        <v>16038344055</v>
      </c>
      <c r="B3" s="5">
        <v>44417</v>
      </c>
      <c r="C3" s="5">
        <v>44418</v>
      </c>
      <c r="D3" s="4">
        <v>207.06</v>
      </c>
      <c r="E3" s="4" t="str">
        <f>VLOOKUP(A3,HOP!A:L,12,0)</f>
        <v>207.06</v>
      </c>
      <c r="F3" s="4" t="str">
        <f>VLOOKUP(A3,HOP!A:C,3,0)</f>
        <v>2219570</v>
      </c>
      <c r="G3" s="4">
        <f>D3-E3</f>
        <v>0</v>
      </c>
      <c r="H3" s="4" t="str">
        <f>$H$1&amp;F3</f>
        <v>,2219570</v>
      </c>
      <c r="I3" s="4" t="str">
        <f>VLOOKUP(A3,HOP!A:T,20,0)</f>
        <v>直采</v>
      </c>
    </row>
    <row r="4" s="4" customFormat="1" spans="1:9">
      <c r="A4" s="4">
        <v>16038577394</v>
      </c>
      <c r="B4" s="5">
        <v>44417</v>
      </c>
      <c r="C4" s="5">
        <v>44418</v>
      </c>
      <c r="D4" s="4">
        <v>295.8</v>
      </c>
      <c r="E4" s="4" t="str">
        <f>VLOOKUP(A4,HOP!A:L,12,0)</f>
        <v>295.80</v>
      </c>
      <c r="F4" s="4" t="str">
        <f>VLOOKUP(A4,HOP!A:C,3,0)</f>
        <v>2219627</v>
      </c>
      <c r="G4" s="4">
        <f>D4-E4</f>
        <v>0</v>
      </c>
      <c r="H4" s="4" t="str">
        <f>$H$1&amp;F4</f>
        <v>,2219627</v>
      </c>
      <c r="I4" s="4" t="str">
        <f>VLOOKUP(A4,HOP!A:T,20,0)</f>
        <v>Saas酒店</v>
      </c>
    </row>
    <row r="5" s="4" customFormat="1" spans="1:9">
      <c r="A5" s="4">
        <v>16039566584</v>
      </c>
      <c r="B5" s="5">
        <v>44417</v>
      </c>
      <c r="C5" s="5">
        <v>44418</v>
      </c>
      <c r="D5" s="4">
        <v>280</v>
      </c>
      <c r="E5" s="4" t="str">
        <f>VLOOKUP(A5,HOP!A:L,12,0)</f>
        <v>280.00</v>
      </c>
      <c r="F5" s="4" t="str">
        <f>VLOOKUP(A5,HOP!A:C,3,0)</f>
        <v>2219795</v>
      </c>
      <c r="G5" s="4">
        <f>D5-E5</f>
        <v>0</v>
      </c>
      <c r="H5" s="4" t="str">
        <f>$H$1&amp;F5</f>
        <v>,2219795</v>
      </c>
      <c r="I5" s="4" t="str">
        <f>VLOOKUP(A5,HOP!A:T,20,0)</f>
        <v>直采</v>
      </c>
    </row>
    <row r="6" s="4" customFormat="1" spans="1:9">
      <c r="A6" s="4">
        <v>16040505726</v>
      </c>
      <c r="B6" s="5">
        <v>44417</v>
      </c>
      <c r="C6" s="5">
        <v>44418</v>
      </c>
      <c r="D6" s="4">
        <v>499.8</v>
      </c>
      <c r="E6" s="4" t="str">
        <f>VLOOKUP(A6,HOP!A:L,12,0)</f>
        <v>499.80</v>
      </c>
      <c r="F6" s="4" t="str">
        <f>VLOOKUP(A6,HOP!A:C,3,0)</f>
        <v>2219923</v>
      </c>
      <c r="G6" s="4">
        <f>D6-E6</f>
        <v>0</v>
      </c>
      <c r="H6" s="4" t="str">
        <f>$H$1&amp;F6</f>
        <v>,2219923</v>
      </c>
      <c r="I6" s="4" t="str">
        <f>VLOOKUP(A6,HOP!A:T,20,0)</f>
        <v>直采</v>
      </c>
    </row>
    <row r="8" spans="4:4">
      <c r="D8" s="4">
        <f>SUM(D2:D7)</f>
        <v>1282.66</v>
      </c>
    </row>
    <row r="11" spans="1:1">
      <c r="A11" s="4" t="s">
        <v>48</v>
      </c>
    </row>
    <row r="12" spans="1:1">
      <c r="A12" s="4" t="s">
        <v>49</v>
      </c>
    </row>
    <row r="13" spans="1:1">
      <c r="A13" s="4" t="s">
        <v>50</v>
      </c>
    </row>
    <row r="14" spans="1:1">
      <c r="A14" s="4" t="s">
        <v>51</v>
      </c>
    </row>
  </sheetData>
  <autoFilter ref="A1:XFD14">
    <filterColumn colId="3">
      <filters blank="1">
        <filter val="280"/>
        <filter val="207.06"/>
        <filter val="1282.66"/>
        <filter val="295.8"/>
        <filter val="499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16040505726</v>
      </c>
      <c r="B2" s="1" t="s">
        <v>69</v>
      </c>
      <c r="C2" s="1" t="s">
        <v>70</v>
      </c>
      <c r="D2" s="1" t="s">
        <v>71</v>
      </c>
      <c r="E2" s="1" t="s">
        <v>46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</row>
    <row r="3" s="1" customFormat="1" spans="1:20">
      <c r="A3" s="3">
        <v>16039566584</v>
      </c>
      <c r="B3" s="1" t="s">
        <v>69</v>
      </c>
      <c r="C3" s="1" t="s">
        <v>83</v>
      </c>
      <c r="D3" s="1" t="s">
        <v>84</v>
      </c>
      <c r="E3" s="1" t="s">
        <v>43</v>
      </c>
      <c r="F3" s="1" t="s">
        <v>69</v>
      </c>
      <c r="G3" s="1" t="s">
        <v>72</v>
      </c>
      <c r="H3" s="1" t="s">
        <v>73</v>
      </c>
      <c r="I3" s="1" t="s">
        <v>85</v>
      </c>
      <c r="J3" s="1" t="s">
        <v>75</v>
      </c>
      <c r="K3" s="1" t="s">
        <v>85</v>
      </c>
      <c r="L3" s="1" t="s">
        <v>85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86</v>
      </c>
      <c r="R3" s="1" t="s">
        <v>80</v>
      </c>
      <c r="S3" s="1" t="s">
        <v>81</v>
      </c>
      <c r="T3" s="1" t="s">
        <v>82</v>
      </c>
    </row>
    <row r="4" s="1" customFormat="1" spans="1:20">
      <c r="A4" s="3">
        <v>16038577394</v>
      </c>
      <c r="B4" s="1" t="s">
        <v>69</v>
      </c>
      <c r="C4" s="1" t="s">
        <v>87</v>
      </c>
      <c r="D4" s="1" t="s">
        <v>88</v>
      </c>
      <c r="E4" s="1" t="s">
        <v>40</v>
      </c>
      <c r="F4" s="1" t="s">
        <v>69</v>
      </c>
      <c r="G4" s="1" t="s">
        <v>72</v>
      </c>
      <c r="H4" s="1" t="s">
        <v>73</v>
      </c>
      <c r="I4" s="1" t="s">
        <v>89</v>
      </c>
      <c r="J4" s="1" t="s">
        <v>75</v>
      </c>
      <c r="K4" s="1" t="s">
        <v>89</v>
      </c>
      <c r="L4" s="1" t="s">
        <v>89</v>
      </c>
      <c r="M4" s="1" t="s">
        <v>76</v>
      </c>
      <c r="N4" s="1" t="s">
        <v>76</v>
      </c>
      <c r="O4" s="1" t="s">
        <v>77</v>
      </c>
      <c r="P4" s="1" t="s">
        <v>78</v>
      </c>
      <c r="Q4" s="1" t="s">
        <v>90</v>
      </c>
      <c r="R4" s="1" t="s">
        <v>80</v>
      </c>
      <c r="S4" s="1" t="s">
        <v>81</v>
      </c>
      <c r="T4" s="1" t="s">
        <v>91</v>
      </c>
    </row>
    <row r="5" s="1" customFormat="1" spans="1:20">
      <c r="A5" s="3">
        <v>16038344055</v>
      </c>
      <c r="B5" s="1" t="s">
        <v>69</v>
      </c>
      <c r="C5" s="1" t="s">
        <v>92</v>
      </c>
      <c r="D5" s="1" t="s">
        <v>93</v>
      </c>
      <c r="E5" s="1" t="s">
        <v>37</v>
      </c>
      <c r="F5" s="1" t="s">
        <v>69</v>
      </c>
      <c r="G5" s="1" t="s">
        <v>72</v>
      </c>
      <c r="H5" s="1" t="s">
        <v>73</v>
      </c>
      <c r="I5" s="1" t="s">
        <v>94</v>
      </c>
      <c r="J5" s="1" t="s">
        <v>75</v>
      </c>
      <c r="K5" s="1" t="s">
        <v>94</v>
      </c>
      <c r="L5" s="1" t="s">
        <v>94</v>
      </c>
      <c r="M5" s="1" t="s">
        <v>76</v>
      </c>
      <c r="N5" s="1" t="s">
        <v>76</v>
      </c>
      <c r="O5" s="1" t="s">
        <v>77</v>
      </c>
      <c r="P5" s="1" t="s">
        <v>78</v>
      </c>
      <c r="Q5" s="1" t="s">
        <v>95</v>
      </c>
      <c r="R5" s="1" t="s">
        <v>80</v>
      </c>
      <c r="S5" s="1" t="s">
        <v>81</v>
      </c>
      <c r="T5" s="1" t="s">
        <v>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2021-08-25T01:31:56Z</dcterms:created>
  <dcterms:modified xsi:type="dcterms:W3CDTF">2021-08-25T01:38:10Z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27933936DEC44C78B45A9A8AACA93146</vt:lpwstr>
  </property>
  <property fmtid="{D5CDD505-2E9C-101B-9397-08002B2CF9AE}" pid="3" name="KSOProductBuildVer">
    <vt:lpwstr>2052-11.1.0.10503</vt:lpwstr>
  </property>
</Properties>
</file>