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<sst xmlns="http://schemas.openxmlformats.org/spreadsheetml/2006/main" count="195" uniqueCount="103">
  <si>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</si>
  <si>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</si>
  <si>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</si>
  <si>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</si>
  <si>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</si>
  <si>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</si>
  <si>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</si>
  <si>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</si>
  <si>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</si>
  <si>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</si>
  <si>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</si>
  <si>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</si>
  <si>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</si>
  <si>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</si>
  <si>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</si>
  <si>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</si>
  <si>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</si>
  <si>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</si>
  <si>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</si>
  <si>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</si>
  <si>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</si>
  <si>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</si>
  <si>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</si>
  <si>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</si>
  <si>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</si>
  <si>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</si>
  <si>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</si>
  <si>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[东莞]东莞V+国际青年人才公寓(78283918)</t>
  </si>
  <si>
    <t>明亮一室大床房&lt;双人入住&gt;&lt;无早&gt;</t>
  </si>
  <si>
    <t>CNY</t>
  </si>
  <si>
    <t>梁文浩</t>
  </si>
  <si>
    <t>CA363210826CNY</t>
  </si>
  <si>
    <t>未提现</t>
  </si>
  <si>
    <t>携程开票</t>
  </si>
  <si>
    <t>[和平]和平热龙温泉度假村(78217595)</t>
  </si>
  <si>
    <t>标准双人房&lt;特惠专享&gt;&lt;双人入住&gt;&lt;双早&gt;</t>
  </si>
  <si>
    <t>何运烙</t>
  </si>
  <si>
    <t>[广州]广州白云宾馆(10091524)</t>
  </si>
  <si>
    <t>豪华双床房&lt;双人入住&gt;&lt;双早&gt;</t>
  </si>
  <si>
    <t>牛汝光</t>
  </si>
  <si>
    <t>[广州]维也纳酒店(广州番禺桥南奥园广场店)(68394507)</t>
  </si>
  <si>
    <t>豪华大床房&lt;双人入住&gt;&lt;内宾&gt;&lt;预付&gt;&lt;无早&gt;</t>
  </si>
  <si>
    <t>张弘</t>
  </si>
  <si>
    <t>[英德]英德石头酒店(78167352)</t>
  </si>
  <si>
    <t>湖景大床房&lt;双人入住&gt;&lt;双早&gt;</t>
  </si>
  <si>
    <t>张永地</t>
  </si>
  <si>
    <t>，</t>
  </si>
  <si>
    <t>A210826092234481</t>
  </si>
  <si>
    <t>A210826092316481</t>
  </si>
  <si>
    <t>A210826092351481</t>
  </si>
  <si>
    <t>CNY / HKD 当前参考汇率:  1.201446699</t>
  </si>
  <si>
    <t>总计：1605.59 CNY
1929.03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</si>
  <si>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</si>
  <si>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</si>
  <si>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</si>
  <si>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</si>
  <si>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</si>
  <si>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</si>
  <si>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</si>
  <si>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</si>
  <si>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</si>
  <si>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</si>
  <si>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</si>
  <si>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</si>
  <si>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</si>
  <si>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</si>
  <si>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</si>
  <si>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</si>
  <si>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</si>
  <si>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2021-08-10</t>
  </si>
  <si>
    <t>2220652</t>
  </si>
  <si>
    <t>石头酒店</t>
  </si>
  <si>
    <t>2021-08-11</t>
  </si>
  <si>
    <t>退房日周结</t>
  </si>
  <si>
    <t>285.00</t>
  </si>
  <si>
    <t>RMB</t>
  </si>
  <si>
    <t>0</t>
  </si>
  <si>
    <t>0.00</t>
  </si>
  <si>
    <t>携程国内直连(DD)</t>
  </si>
  <si>
    <t>2021-08-10 22:43:37</t>
  </si>
  <si>
    <t>否</t>
  </si>
  <si>
    <t>汇智国际旅游发展有限公司</t>
  </si>
  <si>
    <t>直采</t>
  </si>
  <si>
    <t>2220485</t>
  </si>
  <si>
    <t>维也纳酒店(广州番禺桥南奥园广场店)</t>
  </si>
  <si>
    <t>287.29</t>
  </si>
  <si>
    <t>2021-08-10 17:43:32</t>
  </si>
  <si>
    <t>直连</t>
  </si>
  <si>
    <t>2220316</t>
  </si>
  <si>
    <t>广州白云宾馆</t>
  </si>
  <si>
    <t>569.70</t>
  </si>
  <si>
    <t>2021-08-10 14:02:13</t>
  </si>
  <si>
    <t>2021-08-09</t>
  </si>
  <si>
    <t>2220067</t>
  </si>
  <si>
    <t>和平热龙温泉度假村</t>
  </si>
  <si>
    <t>280.00</t>
  </si>
  <si>
    <t>2021-08-10 00:00:28</t>
  </si>
  <si>
    <t>2021-08-08</t>
  </si>
  <si>
    <t>2219520</t>
  </si>
  <si>
    <t>东莞V+国际青年人才公寓</t>
  </si>
  <si>
    <t>183.60</t>
  </si>
  <si>
    <t>2021-08-09 09:40:37</t>
  </si>
  <si>
    <t>Saas酒店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</si>
</sst>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2" borderId="1" applyNumberFormat="0" applyAlignment="0" applyProtection="0">
      <alignment vertical="center"/>
    </xf>
    <xf numFmtId="0" fontId="18" fillId="2" borderId="2" applyNumberFormat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16038087871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44417</v>
      </c>
      <c r="G2" s="5">
        <v>44419</v>
      </c>
      <c r="H2" s="4">
        <v>1</v>
      </c>
      <c r="I2" s="4">
        <v>2</v>
      </c>
      <c r="J2" s="4">
        <v>2</v>
      </c>
      <c r="K2" s="4" t="s">
        <v>29</v>
      </c>
      <c r="L2" s="4">
        <v>183.6</v>
      </c>
      <c r="M2" s="4">
        <v>183.6</v>
      </c>
      <c r="N2" s="4" t="s">
        <v>30</v>
      </c>
      <c r="O2" s="4" t="s">
        <v>31</v>
      </c>
      <c r="P2" s="4" t="s">
        <v>32</v>
      </c>
      <c r="Q2" s="4">
        <v>0</v>
      </c>
      <c r="R2" s="6">
        <v>44416</v>
      </c>
      <c r="S2" s="5">
        <v>44434</v>
      </c>
      <c r="T2" s="4" t="s">
        <v>33</v>
      </c>
      <c r="U2" s="4">
        <v>183.6</v>
      </c>
      <c r="V2" s="4">
        <v>0</v>
      </c>
      <c r="W2" s="4">
        <v>0</v>
      </c>
      <c r="X2" s="4">
        <v>2219520</v>
      </c>
    </row>
    <row r="3" s="4" customFormat="1" spans="1:23">
      <c r="A3" s="4">
        <v>16040814359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44418</v>
      </c>
      <c r="G3" s="5">
        <v>44419</v>
      </c>
      <c r="H3" s="4">
        <v>1</v>
      </c>
      <c r="I3" s="4">
        <v>1</v>
      </c>
      <c r="J3" s="4">
        <v>1</v>
      </c>
      <c r="K3" s="4" t="s">
        <v>29</v>
      </c>
      <c r="L3" s="4">
        <v>280</v>
      </c>
      <c r="M3" s="4">
        <v>280</v>
      </c>
      <c r="N3" s="4" t="s">
        <v>36</v>
      </c>
      <c r="O3" s="4" t="s">
        <v>31</v>
      </c>
      <c r="P3" s="4" t="s">
        <v>32</v>
      </c>
      <c r="Q3" s="4">
        <v>0</v>
      </c>
      <c r="R3" s="6">
        <v>44417</v>
      </c>
      <c r="S3" s="5">
        <v>44434</v>
      </c>
      <c r="T3" s="4" t="s">
        <v>33</v>
      </c>
      <c r="U3" s="4">
        <v>280</v>
      </c>
      <c r="V3" s="4">
        <v>0</v>
      </c>
      <c r="W3" s="4">
        <v>0</v>
      </c>
    </row>
    <row r="4" s="4" customFormat="1" spans="1:24">
      <c r="A4" s="4">
        <v>16045866232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44418</v>
      </c>
      <c r="G4" s="5">
        <v>44419</v>
      </c>
      <c r="H4" s="4">
        <v>1</v>
      </c>
      <c r="I4" s="4">
        <v>1</v>
      </c>
      <c r="J4" s="4">
        <v>1</v>
      </c>
      <c r="K4" s="4" t="s">
        <v>29</v>
      </c>
      <c r="L4" s="4">
        <v>569.7</v>
      </c>
      <c r="M4" s="4">
        <v>569.7</v>
      </c>
      <c r="N4" s="4" t="s">
        <v>39</v>
      </c>
      <c r="O4" s="4" t="s">
        <v>31</v>
      </c>
      <c r="P4" s="4" t="s">
        <v>32</v>
      </c>
      <c r="Q4" s="4">
        <v>0</v>
      </c>
      <c r="R4" s="6">
        <v>44418</v>
      </c>
      <c r="S4" s="5">
        <v>44434</v>
      </c>
      <c r="T4" s="4" t="s">
        <v>33</v>
      </c>
      <c r="U4" s="4">
        <v>569.7</v>
      </c>
      <c r="V4" s="4">
        <v>0</v>
      </c>
      <c r="W4" s="4">
        <v>0</v>
      </c>
      <c r="X4" s="4">
        <v>2220316</v>
      </c>
    </row>
    <row r="5" s="4" customFormat="1" spans="1:24">
      <c r="A5" s="4">
        <v>16046902669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44418</v>
      </c>
      <c r="G5" s="5">
        <v>44419</v>
      </c>
      <c r="H5" s="4">
        <v>1</v>
      </c>
      <c r="I5" s="4">
        <v>1</v>
      </c>
      <c r="J5" s="4">
        <v>1</v>
      </c>
      <c r="K5" s="4" t="s">
        <v>29</v>
      </c>
      <c r="L5" s="4">
        <v>287.29</v>
      </c>
      <c r="M5" s="4">
        <v>287.29</v>
      </c>
      <c r="N5" s="4" t="s">
        <v>42</v>
      </c>
      <c r="O5" s="4" t="s">
        <v>31</v>
      </c>
      <c r="P5" s="4" t="s">
        <v>32</v>
      </c>
      <c r="Q5" s="4">
        <v>0</v>
      </c>
      <c r="R5" s="6">
        <v>44418</v>
      </c>
      <c r="S5" s="5">
        <v>44434</v>
      </c>
      <c r="T5" s="4" t="s">
        <v>33</v>
      </c>
      <c r="U5" s="4">
        <v>287.29</v>
      </c>
      <c r="V5" s="4">
        <v>0</v>
      </c>
      <c r="W5" s="4">
        <v>0</v>
      </c>
      <c r="X5" s="4">
        <v>2220485</v>
      </c>
    </row>
    <row r="6" s="4" customFormat="1" spans="1:24">
      <c r="A6" s="4">
        <v>16047930565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44418</v>
      </c>
      <c r="G6" s="5">
        <v>44419</v>
      </c>
      <c r="H6" s="4">
        <v>1</v>
      </c>
      <c r="I6" s="4">
        <v>1</v>
      </c>
      <c r="J6" s="4">
        <v>1</v>
      </c>
      <c r="K6" s="4" t="s">
        <v>29</v>
      </c>
      <c r="L6" s="4">
        <v>285</v>
      </c>
      <c r="M6" s="4">
        <v>285</v>
      </c>
      <c r="N6" s="4" t="s">
        <v>45</v>
      </c>
      <c r="O6" s="4" t="s">
        <v>31</v>
      </c>
      <c r="P6" s="4" t="s">
        <v>32</v>
      </c>
      <c r="Q6" s="4">
        <v>0</v>
      </c>
      <c r="R6" s="6">
        <v>44418</v>
      </c>
      <c r="S6" s="5">
        <v>44434</v>
      </c>
      <c r="T6" s="4" t="s">
        <v>33</v>
      </c>
      <c r="U6" s="4">
        <v>285</v>
      </c>
      <c r="V6" s="4">
        <v>0</v>
      </c>
      <c r="W6" s="4">
        <v>0</v>
      </c>
      <c r="X6" s="4">
        <v>2220652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B19" sqref="B19"/>
    </sheetView>
  </sheetViews>
  <sheetFormatPr defaultColWidth="9" defaultRowHeight="13.5"/>
  <cols>
    <col min="1" max="1" width="13.6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</v>
      </c>
    </row>
    <row r="2" s="4" customFormat="1" hidden="1" spans="1:9">
      <c r="A2" s="4">
        <v>16038087871</v>
      </c>
      <c r="B2" s="5">
        <v>44417</v>
      </c>
      <c r="C2" s="5">
        <v>44419</v>
      </c>
      <c r="D2" s="4">
        <v>183.6</v>
      </c>
      <c r="E2" s="4" t="str">
        <f>VLOOKUP(A2,HOP!A:L,12,0)</f>
        <v>183.60</v>
      </c>
      <c r="F2" s="4" t="str">
        <f>VLOOKUP(A2,HOP!A:C,3,0)</f>
        <v>2219520</v>
      </c>
      <c r="G2" s="4">
        <f>D2-E2</f>
        <v>0</v>
      </c>
      <c r="H2" s="4" t="str">
        <f>$H$1&amp;F2</f>
        <v>，2219520</v>
      </c>
      <c r="I2" s="4" t="str">
        <f>VLOOKUP(A2,HOP!A:T,20,0)</f>
        <v>Saas酒店</v>
      </c>
    </row>
    <row r="3" s="4" customFormat="1" spans="1:9">
      <c r="A3" s="4">
        <v>16040814359</v>
      </c>
      <c r="B3" s="5">
        <v>44418</v>
      </c>
      <c r="C3" s="5">
        <v>44419</v>
      </c>
      <c r="D3" s="4">
        <v>280</v>
      </c>
      <c r="E3" s="4" t="str">
        <f>VLOOKUP(A3,HOP!A:L,12,0)</f>
        <v>280.00</v>
      </c>
      <c r="F3" s="4" t="str">
        <f>VLOOKUP(A3,HOP!A:C,3,0)</f>
        <v>2220067</v>
      </c>
      <c r="G3" s="4">
        <f>D3-E3</f>
        <v>0</v>
      </c>
      <c r="H3" s="4" t="str">
        <f>$H$1&amp;F3</f>
        <v>，2220067</v>
      </c>
      <c r="I3" s="4" t="str">
        <f>VLOOKUP(A3,HOP!A:T,20,0)</f>
        <v>直采</v>
      </c>
    </row>
    <row r="4" s="4" customFormat="1" spans="1:9">
      <c r="A4" s="4">
        <v>16045866232</v>
      </c>
      <c r="B4" s="5">
        <v>44418</v>
      </c>
      <c r="C4" s="5">
        <v>44419</v>
      </c>
      <c r="D4" s="4">
        <v>569.7</v>
      </c>
      <c r="E4" s="4" t="str">
        <f>VLOOKUP(A4,HOP!A:L,12,0)</f>
        <v>569.70</v>
      </c>
      <c r="F4" s="4" t="str">
        <f>VLOOKUP(A4,HOP!A:C,3,0)</f>
        <v>2220316</v>
      </c>
      <c r="G4" s="4">
        <f>D4-E4</f>
        <v>0</v>
      </c>
      <c r="H4" s="4" t="str">
        <f>$H$1&amp;F4</f>
        <v>，2220316</v>
      </c>
      <c r="I4" s="4" t="str">
        <f>VLOOKUP(A4,HOP!A:T,20,0)</f>
        <v>直采</v>
      </c>
    </row>
    <row r="5" s="4" customFormat="1" hidden="1" spans="1:9">
      <c r="A5" s="4">
        <v>16046902669</v>
      </c>
      <c r="B5" s="5">
        <v>44418</v>
      </c>
      <c r="C5" s="5">
        <v>44419</v>
      </c>
      <c r="D5" s="4">
        <v>287.29</v>
      </c>
      <c r="E5" s="4" t="str">
        <f>VLOOKUP(A5,HOP!A:L,12,0)</f>
        <v>287.29</v>
      </c>
      <c r="F5" s="4" t="str">
        <f>VLOOKUP(A5,HOP!A:C,3,0)</f>
        <v>2220485</v>
      </c>
      <c r="G5" s="4">
        <f>D5-E5</f>
        <v>0</v>
      </c>
      <c r="H5" s="4" t="str">
        <f>$H$1&amp;F5</f>
        <v>，2220485</v>
      </c>
      <c r="I5" s="4" t="str">
        <f>VLOOKUP(A5,HOP!A:T,20,0)</f>
        <v>直连</v>
      </c>
    </row>
    <row r="6" s="4" customFormat="1" spans="1:9">
      <c r="A6" s="4">
        <v>16047930565</v>
      </c>
      <c r="B6" s="5">
        <v>44418</v>
      </c>
      <c r="C6" s="5">
        <v>44419</v>
      </c>
      <c r="D6" s="4">
        <v>285</v>
      </c>
      <c r="E6" s="4" t="str">
        <f>VLOOKUP(A6,HOP!A:L,12,0)</f>
        <v>285.00</v>
      </c>
      <c r="F6" s="4" t="str">
        <f>VLOOKUP(A6,HOP!A:C,3,0)</f>
        <v>2220652</v>
      </c>
      <c r="G6" s="4">
        <f>D6-E6</f>
        <v>0</v>
      </c>
      <c r="H6" s="4" t="str">
        <f>$H$1&amp;F6</f>
        <v>，2220652</v>
      </c>
      <c r="I6" s="4" t="str">
        <f>VLOOKUP(A6,HOP!A:T,20,0)</f>
        <v>直采</v>
      </c>
    </row>
    <row r="8" spans="4:4">
      <c r="D8" s="4">
        <f>SUM(D2:D7)</f>
        <v>1605.59</v>
      </c>
    </row>
    <row r="10" spans="1:1">
      <c r="A10" s="4" t="s">
        <v>47</v>
      </c>
    </row>
    <row r="11" spans="1:1">
      <c r="A11" s="4" t="s">
        <v>48</v>
      </c>
    </row>
    <row r="12" spans="1:1">
      <c r="A12" s="4" t="s">
        <v>49</v>
      </c>
    </row>
    <row r="13" spans="1:1">
      <c r="A13" s="4" t="s">
        <v>50</v>
      </c>
    </row>
    <row r="14" spans="1:1">
      <c r="A14" s="4" t="s">
        <v>51</v>
      </c>
    </row>
  </sheetData>
  <autoFilter ref="A1:XFD14">
    <filterColumn colId="8">
      <customFilters>
        <customFilter operator="equal" val=""/>
        <customFilter operator="equal" val="直采"/>
      </customFilters>
    </filterColumn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E41" sqref="E41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0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</row>
    <row r="2" s="1" customFormat="1" spans="1:20">
      <c r="A2" s="3">
        <v>16047930565</v>
      </c>
      <c r="B2" s="1" t="s">
        <v>69</v>
      </c>
      <c r="C2" s="1" t="s">
        <v>70</v>
      </c>
      <c r="D2" s="1" t="s">
        <v>71</v>
      </c>
      <c r="E2" s="1" t="s">
        <v>45</v>
      </c>
      <c r="F2" s="1" t="s">
        <v>69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</row>
    <row r="3" s="1" customFormat="1" spans="1:20">
      <c r="A3" s="3">
        <v>16046902669</v>
      </c>
      <c r="B3" s="1" t="s">
        <v>69</v>
      </c>
      <c r="C3" s="1" t="s">
        <v>83</v>
      </c>
      <c r="D3" s="1" t="s">
        <v>84</v>
      </c>
      <c r="E3" s="1" t="s">
        <v>42</v>
      </c>
      <c r="F3" s="1" t="s">
        <v>69</v>
      </c>
      <c r="G3" s="1" t="s">
        <v>72</v>
      </c>
      <c r="H3" s="1" t="s">
        <v>73</v>
      </c>
      <c r="I3" s="1" t="s">
        <v>85</v>
      </c>
      <c r="J3" s="1" t="s">
        <v>75</v>
      </c>
      <c r="K3" s="1" t="s">
        <v>85</v>
      </c>
      <c r="L3" s="1" t="s">
        <v>85</v>
      </c>
      <c r="M3" s="1" t="s">
        <v>76</v>
      </c>
      <c r="N3" s="1" t="s">
        <v>76</v>
      </c>
      <c r="O3" s="1" t="s">
        <v>77</v>
      </c>
      <c r="P3" s="1" t="s">
        <v>78</v>
      </c>
      <c r="Q3" s="1" t="s">
        <v>86</v>
      </c>
      <c r="R3" s="1" t="s">
        <v>80</v>
      </c>
      <c r="S3" s="1" t="s">
        <v>81</v>
      </c>
      <c r="T3" s="1" t="s">
        <v>87</v>
      </c>
    </row>
    <row r="4" s="1" customFormat="1" spans="1:20">
      <c r="A4" s="3">
        <v>16045866232</v>
      </c>
      <c r="B4" s="1" t="s">
        <v>69</v>
      </c>
      <c r="C4" s="1" t="s">
        <v>88</v>
      </c>
      <c r="D4" s="1" t="s">
        <v>89</v>
      </c>
      <c r="E4" s="1" t="s">
        <v>39</v>
      </c>
      <c r="F4" s="1" t="s">
        <v>69</v>
      </c>
      <c r="G4" s="1" t="s">
        <v>72</v>
      </c>
      <c r="H4" s="1" t="s">
        <v>73</v>
      </c>
      <c r="I4" s="1" t="s">
        <v>90</v>
      </c>
      <c r="J4" s="1" t="s">
        <v>75</v>
      </c>
      <c r="K4" s="1" t="s">
        <v>90</v>
      </c>
      <c r="L4" s="1" t="s">
        <v>90</v>
      </c>
      <c r="M4" s="1" t="s">
        <v>76</v>
      </c>
      <c r="N4" s="1" t="s">
        <v>76</v>
      </c>
      <c r="O4" s="1" t="s">
        <v>77</v>
      </c>
      <c r="P4" s="1" t="s">
        <v>78</v>
      </c>
      <c r="Q4" s="1" t="s">
        <v>91</v>
      </c>
      <c r="R4" s="1" t="s">
        <v>80</v>
      </c>
      <c r="S4" s="1" t="s">
        <v>81</v>
      </c>
      <c r="T4" s="1" t="s">
        <v>82</v>
      </c>
    </row>
    <row r="5" s="1" customFormat="1" spans="1:20">
      <c r="A5" s="3">
        <v>16040814359</v>
      </c>
      <c r="B5" s="1" t="s">
        <v>92</v>
      </c>
      <c r="C5" s="1" t="s">
        <v>93</v>
      </c>
      <c r="D5" s="1" t="s">
        <v>94</v>
      </c>
      <c r="E5" s="1" t="s">
        <v>36</v>
      </c>
      <c r="F5" s="1" t="s">
        <v>69</v>
      </c>
      <c r="G5" s="1" t="s">
        <v>72</v>
      </c>
      <c r="H5" s="1" t="s">
        <v>73</v>
      </c>
      <c r="I5" s="1" t="s">
        <v>95</v>
      </c>
      <c r="J5" s="1" t="s">
        <v>75</v>
      </c>
      <c r="K5" s="1" t="s">
        <v>95</v>
      </c>
      <c r="L5" s="1" t="s">
        <v>95</v>
      </c>
      <c r="M5" s="1" t="s">
        <v>76</v>
      </c>
      <c r="N5" s="1" t="s">
        <v>76</v>
      </c>
      <c r="O5" s="1" t="s">
        <v>77</v>
      </c>
      <c r="P5" s="1" t="s">
        <v>78</v>
      </c>
      <c r="Q5" s="1" t="s">
        <v>96</v>
      </c>
      <c r="R5" s="1" t="s">
        <v>80</v>
      </c>
      <c r="S5" s="1" t="s">
        <v>81</v>
      </c>
      <c r="T5" s="1" t="s">
        <v>82</v>
      </c>
    </row>
    <row r="6" s="1" customFormat="1" spans="1:20">
      <c r="A6" s="3">
        <v>16038087871</v>
      </c>
      <c r="B6" s="1" t="s">
        <v>97</v>
      </c>
      <c r="C6" s="1" t="s">
        <v>98</v>
      </c>
      <c r="D6" s="1" t="s">
        <v>99</v>
      </c>
      <c r="E6" s="1" t="s">
        <v>30</v>
      </c>
      <c r="F6" s="1" t="s">
        <v>92</v>
      </c>
      <c r="G6" s="1" t="s">
        <v>72</v>
      </c>
      <c r="H6" s="1" t="s">
        <v>73</v>
      </c>
      <c r="I6" s="1" t="s">
        <v>100</v>
      </c>
      <c r="J6" s="1" t="s">
        <v>75</v>
      </c>
      <c r="K6" s="1" t="s">
        <v>100</v>
      </c>
      <c r="L6" s="1" t="s">
        <v>100</v>
      </c>
      <c r="M6" s="1" t="s">
        <v>76</v>
      </c>
      <c r="N6" s="1" t="s">
        <v>76</v>
      </c>
      <c r="O6" s="1" t="s">
        <v>77</v>
      </c>
      <c r="P6" s="1" t="s">
        <v>78</v>
      </c>
      <c r="Q6" s="1" t="s">
        <v>101</v>
      </c>
      <c r="R6" s="1" t="s">
        <v>80</v>
      </c>
      <c r="S6" s="1" t="s">
        <v>81</v>
      </c>
      <c r="T6" s="1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2021-08-26T01:14:00Z</dcterms:created>
  <dcterms:modified xsi:type="dcterms:W3CDTF">2021-08-26T09:48:43Z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38EA155A73C94D5186D565BF28D3E95A</vt:lpwstr>
  </property>
  <property fmtid="{D5CDD505-2E9C-101B-9397-08002B2CF9AE}" pid="3" name="KSOProductBuildVer">
    <vt:lpwstr>2052-11.1.0.10503</vt:lpwstr>
  </property>
</Properties>
</file>