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<sst xmlns="http://schemas.openxmlformats.org/spreadsheetml/2006/main" count="552" uniqueCount="194">
  <si>
    <t>去哪儿网酒店预付对账单</t>
  </si>
  <si>
    <t>供应商名称：</t>
  </si>
  <si>
    <t>港丰国际</t>
  </si>
  <si>
    <t>结算周期：</t>
  </si>
  <si>
    <t>2021-08-23至2021-08-29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</si>
  <si>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</si>
  <si>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</si>
  <si>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</si>
  <si>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</si>
  <si>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</si>
  <si>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</si>
  <si>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</si>
  <si>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</si>
  <si>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</si>
  <si>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</si>
  <si>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</si>
  <si>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</si>
  <si>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</si>
  <si>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</si>
  <si>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</si>
  <si>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¥4,774.00</t>
  </si>
  <si>
    <t>¥389.00</t>
  </si>
  <si>
    <t>¥4,385.00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</si>
  <si>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</si>
  <si>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</si>
  <si>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</si>
  <si>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</si>
  <si>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</si>
  <si>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</si>
  <si>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</si>
  <si>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</si>
  <si>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</si>
  <si>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</si>
  <si>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</si>
  <si>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</si>
  <si>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</si>
  <si>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</si>
  <si>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</si>
  <si>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</si>
  <si>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</si>
  <si>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</si>
  <si>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</si>
  <si>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</si>
  <si>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</si>
  <si>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</si>
  <si>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</si>
  <si>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</si>
  <si>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</si>
  <si>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</si>
  <si>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</si>
  <si>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</si>
  <si>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</si>
  <si>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</si>
  <si>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</si>
  <si>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</si>
  <si>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</si>
  <si>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</si>
  <si>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</si>
  <si>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</si>
  <si>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</si>
  <si>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</si>
  <si>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</si>
  <si>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</si>
  <si>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</si>
  <si>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</si>
  <si>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</si>
  <si>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</si>
  <si>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</si>
  <si>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</si>
  <si>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702732802937</t>
  </si>
  <si>
    <t>2229520</t>
  </si>
  <si>
    <t>酒店预付</t>
  </si>
  <si>
    <t>否</t>
  </si>
  <si>
    <t>普通</t>
  </si>
  <si>
    <t>158568629</t>
  </si>
  <si>
    <t>迪拜谢赫扎耶德路福朋喜来登酒店</t>
  </si>
  <si>
    <t>1619975</t>
  </si>
  <si>
    <t>WANG/HAIHUI</t>
  </si>
  <si>
    <t>2021-08-22</t>
  </si>
  <si>
    <t>2021-08-23</t>
  </si>
  <si>
    <t>2021-08-25</t>
  </si>
  <si>
    <t>¥680.00</t>
  </si>
  <si>
    <t>¥54.00</t>
  </si>
  <si>
    <t>¥626.00</t>
  </si>
  <si>
    <t>twin room with Balcony</t>
  </si>
  <si>
    <t>WEBSITE</t>
  </si>
  <si>
    <t>702735998268</t>
  </si>
  <si>
    <t>2232747</t>
  </si>
  <si>
    <t>158570861</t>
  </si>
  <si>
    <t>曼谷素坤逸区万豪酒店</t>
  </si>
  <si>
    <t>LUTAPAP/PADATE</t>
  </si>
  <si>
    <t>2021-08-27</t>
  </si>
  <si>
    <t>¥612.00</t>
  </si>
  <si>
    <t>¥60.00</t>
  </si>
  <si>
    <t>¥552.00</t>
  </si>
  <si>
    <t>Deluxe City View King Bed Room</t>
  </si>
  <si>
    <t>702735385594</t>
  </si>
  <si>
    <t>2232459</t>
  </si>
  <si>
    <t>LIU/ZHONGDA</t>
  </si>
  <si>
    <t>702690249277</t>
  </si>
  <si>
    <t>2193205</t>
  </si>
  <si>
    <t>158554652</t>
  </si>
  <si>
    <t>波士顿洛根机场希尔顿酒店</t>
  </si>
  <si>
    <t>LI/XINWEN|LI/JIA</t>
  </si>
  <si>
    <t>2021-07-11</t>
  </si>
  <si>
    <t>2021-08-26</t>
  </si>
  <si>
    <t>¥1,045.00</t>
  </si>
  <si>
    <t>¥79.00</t>
  </si>
  <si>
    <t>¥966.00</t>
  </si>
  <si>
    <t>1 King Bed</t>
  </si>
  <si>
    <t>702732009133</t>
  </si>
  <si>
    <t>2229828</t>
  </si>
  <si>
    <t>179513999</t>
  </si>
  <si>
    <t>迪拜克里克喜来登酒店</t>
  </si>
  <si>
    <t>KONDO/HARUKA</t>
  </si>
  <si>
    <t>2021-08-28</t>
  </si>
  <si>
    <t>¥361.00</t>
  </si>
  <si>
    <t>¥27.00</t>
  </si>
  <si>
    <t>¥334.00</t>
  </si>
  <si>
    <t>Deluxe Room, Guest room, 2 Twin/Single Bed(s), City view</t>
  </si>
  <si>
    <t>702734433744</t>
  </si>
  <si>
    <t>2232023</t>
  </si>
  <si>
    <t>221917430</t>
  </si>
  <si>
    <t>香港富荟炮台山酒店</t>
  </si>
  <si>
    <t>CUI/LIHANG</t>
  </si>
  <si>
    <t>2021-08-24</t>
  </si>
  <si>
    <t>2021-08-29</t>
  </si>
  <si>
    <t>¥429.00</t>
  </si>
  <si>
    <t>¥40.00</t>
  </si>
  <si>
    <t>iPlus Premier（2 single beds）</t>
  </si>
  <si>
    <t>702702470682</t>
  </si>
  <si>
    <t>2206384</t>
  </si>
  <si>
    <t>LU/YUNWEI|DENG/SHUXIN</t>
  </si>
  <si>
    <t>2021-07-23</t>
  </si>
  <si>
    <t>¥1,035.00</t>
  </si>
  <si>
    <t>¥69.00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</si>
  <si>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</si>
  <si>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</si>
  <si>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</si>
  <si>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</si>
  <si>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</si>
  <si>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</si>
  <si>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</si>
  <si>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</si>
  <si>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</si>
  <si>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</si>
  <si>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</si>
  <si>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A210831110831481</t>
  </si>
  <si>
    <r>
      <t>总计：</t>
    </r>
    <r>
      <rPr>
        <sz val="10"/>
        <rFont val="Arial"/>
        <charset val="134"/>
      </rPr>
      <t>4385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</si>
  <si>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</si>
  <si>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</si>
  <si>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</si>
  <si>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</si>
  <si>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</si>
  <si>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</si>
  <si>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</si>
  <si>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</si>
  <si>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</si>
  <si>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</si>
  <si>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</si>
  <si>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</si>
  <si>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</si>
  <si>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</si>
  <si>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</si>
  <si>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</si>
  <si>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曼谷苏克哈姆维特万豪酒店</t>
  </si>
  <si>
    <t>LUTAPAP PADATE</t>
  </si>
  <si>
    <t>退房日周结</t>
  </si>
  <si>
    <t>552.00</t>
  </si>
  <si>
    <t>RMB</t>
  </si>
  <si>
    <t>0</t>
  </si>
  <si>
    <t>0.00</t>
  </si>
  <si>
    <t>去哪儿直连</t>
  </si>
  <si>
    <t>2021-08-25 18:11:30</t>
  </si>
  <si>
    <t>汇智国际旅游发展有限公司</t>
  </si>
  <si>
    <t>直连</t>
  </si>
  <si>
    <t>LIU ZHONGDA</t>
  </si>
  <si>
    <t>2021-08-25 13:24:33</t>
  </si>
  <si>
    <t>CUI LIHANG</t>
  </si>
  <si>
    <t>389.00</t>
  </si>
  <si>
    <t>2021-08-24 23:59:15</t>
  </si>
  <si>
    <t>迪拜河喜来登大酒店</t>
  </si>
  <si>
    <t>KONDO HARUKA</t>
  </si>
  <si>
    <t>334.00</t>
  </si>
  <si>
    <t>2021-08-22 18:05:18</t>
  </si>
  <si>
    <t>福朋喜来登扎耶德路酒店</t>
  </si>
  <si>
    <t>WANG HAIHUI</t>
  </si>
  <si>
    <t>626.00</t>
  </si>
  <si>
    <t>2021-08-22 11:27:02</t>
  </si>
  <si>
    <t>LU YUNWEI,DENG SHUXIN</t>
  </si>
  <si>
    <t>966.00</t>
  </si>
  <si>
    <t>2021-07-23 15:39:11</t>
  </si>
  <si>
    <t>LI XINWEN,LI JIA</t>
  </si>
  <si>
    <t>2021-07-11 23:45:19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</si>
</sst>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9"/>
      <name val="宋体"/>
      <charset val="134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2" fillId="10" borderId="11" applyNumberFormat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9" fontId="2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12" borderId="14" applyNumberFormat="0" applyFon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4" fillId="11" borderId="13" applyNumberFormat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3" fillId="11" borderId="11" applyNumberFormat="0" applyAlignment="0" applyProtection="0">
      <alignment vertical="center"/>
    </xf>
    <xf numFmtId="0" fontId="25" fillId="13" borderId="15" applyNumberFormat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7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7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 t="s">
        <v>70</v>
      </c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 t="s">
        <v>87</v>
      </c>
      <c r="C3" s="6" t="s">
        <v>71</v>
      </c>
      <c r="D3" s="6" t="s">
        <v>72</v>
      </c>
      <c r="E3" s="6" t="s">
        <v>73</v>
      </c>
      <c r="F3" s="6" t="s">
        <v>72</v>
      </c>
      <c r="G3" s="6" t="s">
        <v>88</v>
      </c>
      <c r="H3" s="7" t="s">
        <v>89</v>
      </c>
      <c r="I3" s="7" t="s">
        <v>76</v>
      </c>
      <c r="J3" s="7" t="s">
        <v>2</v>
      </c>
      <c r="K3" s="7" t="s">
        <v>90</v>
      </c>
      <c r="L3" s="7">
        <v>1</v>
      </c>
      <c r="M3" s="7">
        <v>2</v>
      </c>
      <c r="N3" s="7" t="s">
        <v>80</v>
      </c>
      <c r="O3" s="7" t="s">
        <v>80</v>
      </c>
      <c r="P3" s="7" t="s">
        <v>91</v>
      </c>
      <c r="Q3" s="7"/>
      <c r="R3" s="11" t="s">
        <v>92</v>
      </c>
      <c r="S3" s="12" t="s">
        <v>19</v>
      </c>
      <c r="T3" s="7"/>
      <c r="U3" s="11" t="s">
        <v>19</v>
      </c>
      <c r="V3" s="11" t="s">
        <v>92</v>
      </c>
      <c r="W3" s="12" t="s">
        <v>93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96</v>
      </c>
      <c r="B4" s="6" t="s">
        <v>97</v>
      </c>
      <c r="C4" s="6" t="s">
        <v>71</v>
      </c>
      <c r="D4" s="6" t="s">
        <v>72</v>
      </c>
      <c r="E4" s="6" t="s">
        <v>73</v>
      </c>
      <c r="F4" s="6" t="s">
        <v>72</v>
      </c>
      <c r="G4" s="6" t="s">
        <v>88</v>
      </c>
      <c r="H4" s="7" t="s">
        <v>89</v>
      </c>
      <c r="I4" s="7" t="s">
        <v>76</v>
      </c>
      <c r="J4" s="7" t="s">
        <v>2</v>
      </c>
      <c r="K4" s="7" t="s">
        <v>98</v>
      </c>
      <c r="L4" s="7">
        <v>1</v>
      </c>
      <c r="M4" s="7">
        <v>2</v>
      </c>
      <c r="N4" s="7" t="s">
        <v>80</v>
      </c>
      <c r="O4" s="7" t="s">
        <v>80</v>
      </c>
      <c r="P4" s="7" t="s">
        <v>91</v>
      </c>
      <c r="Q4" s="7"/>
      <c r="R4" s="11" t="s">
        <v>92</v>
      </c>
      <c r="S4" s="12" t="s">
        <v>19</v>
      </c>
      <c r="T4" s="7"/>
      <c r="U4" s="11" t="s">
        <v>19</v>
      </c>
      <c r="V4" s="11" t="s">
        <v>92</v>
      </c>
      <c r="W4" s="12" t="s">
        <v>93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94</v>
      </c>
      <c r="AD4" t="s">
        <v>6</v>
      </c>
      <c r="AE4" t="s">
        <v>95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99</v>
      </c>
      <c r="B5" s="6" t="s">
        <v>100</v>
      </c>
      <c r="C5" s="6" t="s">
        <v>71</v>
      </c>
      <c r="D5" s="6" t="s">
        <v>72</v>
      </c>
      <c r="E5" s="6" t="s">
        <v>73</v>
      </c>
      <c r="F5" s="6" t="s">
        <v>72</v>
      </c>
      <c r="G5" s="6" t="s">
        <v>101</v>
      </c>
      <c r="H5" s="7" t="s">
        <v>102</v>
      </c>
      <c r="I5" s="7" t="s">
        <v>76</v>
      </c>
      <c r="J5" s="7" t="s">
        <v>2</v>
      </c>
      <c r="K5" s="7" t="s">
        <v>103</v>
      </c>
      <c r="L5" s="7">
        <v>1</v>
      </c>
      <c r="M5" s="7">
        <v>1</v>
      </c>
      <c r="N5" s="7" t="s">
        <v>104</v>
      </c>
      <c r="O5" s="7" t="s">
        <v>105</v>
      </c>
      <c r="P5" s="7" t="s">
        <v>91</v>
      </c>
      <c r="Q5" s="7"/>
      <c r="R5" s="11" t="s">
        <v>106</v>
      </c>
      <c r="S5" s="12" t="s">
        <v>19</v>
      </c>
      <c r="T5" s="7"/>
      <c r="U5" s="11" t="s">
        <v>19</v>
      </c>
      <c r="V5" s="11" t="s">
        <v>106</v>
      </c>
      <c r="W5" s="12" t="s">
        <v>107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110</v>
      </c>
      <c r="B6" s="6" t="s">
        <v>111</v>
      </c>
      <c r="C6" s="6" t="s">
        <v>71</v>
      </c>
      <c r="D6" s="6" t="s">
        <v>72</v>
      </c>
      <c r="E6" s="6" t="s">
        <v>73</v>
      </c>
      <c r="F6" s="6" t="s">
        <v>72</v>
      </c>
      <c r="G6" s="6" t="s">
        <v>112</v>
      </c>
      <c r="H6" s="7" t="s">
        <v>113</v>
      </c>
      <c r="I6" s="7" t="s">
        <v>76</v>
      </c>
      <c r="J6" s="7" t="s">
        <v>2</v>
      </c>
      <c r="K6" s="7" t="s">
        <v>114</v>
      </c>
      <c r="L6" s="7">
        <v>1</v>
      </c>
      <c r="M6" s="7">
        <v>1</v>
      </c>
      <c r="N6" s="7" t="s">
        <v>78</v>
      </c>
      <c r="O6" s="7" t="s">
        <v>91</v>
      </c>
      <c r="P6" s="7" t="s">
        <v>115</v>
      </c>
      <c r="Q6" s="7"/>
      <c r="R6" s="11" t="s">
        <v>116</v>
      </c>
      <c r="S6" s="12" t="s">
        <v>19</v>
      </c>
      <c r="T6" s="7"/>
      <c r="U6" s="11" t="s">
        <v>19</v>
      </c>
      <c r="V6" s="11" t="s">
        <v>116</v>
      </c>
      <c r="W6" s="12" t="s">
        <v>117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120</v>
      </c>
      <c r="B7" s="6" t="s">
        <v>121</v>
      </c>
      <c r="C7" s="6" t="s">
        <v>71</v>
      </c>
      <c r="D7" s="6" t="s">
        <v>72</v>
      </c>
      <c r="E7" s="6" t="s">
        <v>73</v>
      </c>
      <c r="F7" s="6" t="s">
        <v>72</v>
      </c>
      <c r="G7" s="6" t="s">
        <v>122</v>
      </c>
      <c r="H7" s="7" t="s">
        <v>123</v>
      </c>
      <c r="I7" s="7" t="s">
        <v>76</v>
      </c>
      <c r="J7" s="7" t="s">
        <v>2</v>
      </c>
      <c r="K7" s="7" t="s">
        <v>124</v>
      </c>
      <c r="L7" s="7">
        <v>1</v>
      </c>
      <c r="M7" s="7">
        <v>1</v>
      </c>
      <c r="N7" s="7" t="s">
        <v>125</v>
      </c>
      <c r="O7" s="7" t="s">
        <v>115</v>
      </c>
      <c r="P7" s="7" t="s">
        <v>126</v>
      </c>
      <c r="Q7" s="7"/>
      <c r="R7" s="11" t="s">
        <v>127</v>
      </c>
      <c r="S7" s="12" t="s">
        <v>19</v>
      </c>
      <c r="T7" s="7"/>
      <c r="U7" s="11" t="s">
        <v>19</v>
      </c>
      <c r="V7" s="11" t="s">
        <v>127</v>
      </c>
      <c r="W7" s="12" t="s">
        <v>128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21</v>
      </c>
      <c r="AD7" t="s">
        <v>6</v>
      </c>
      <c r="AE7" t="s">
        <v>129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130</v>
      </c>
      <c r="B8" s="6" t="s">
        <v>131</v>
      </c>
      <c r="C8" s="6" t="s">
        <v>71</v>
      </c>
      <c r="D8" s="6" t="s">
        <v>72</v>
      </c>
      <c r="E8" s="6" t="s">
        <v>73</v>
      </c>
      <c r="F8" s="6" t="s">
        <v>72</v>
      </c>
      <c r="G8" s="6" t="s">
        <v>101</v>
      </c>
      <c r="H8" s="7" t="s">
        <v>102</v>
      </c>
      <c r="I8" s="7" t="s">
        <v>76</v>
      </c>
      <c r="J8" s="7" t="s">
        <v>2</v>
      </c>
      <c r="K8" s="7" t="s">
        <v>132</v>
      </c>
      <c r="L8" s="7">
        <v>1</v>
      </c>
      <c r="M8" s="7">
        <v>1</v>
      </c>
      <c r="N8" s="7" t="s">
        <v>133</v>
      </c>
      <c r="O8" s="7" t="s">
        <v>115</v>
      </c>
      <c r="P8" s="7" t="s">
        <v>126</v>
      </c>
      <c r="Q8" s="7"/>
      <c r="R8" s="11" t="s">
        <v>134</v>
      </c>
      <c r="S8" s="12" t="s">
        <v>19</v>
      </c>
      <c r="T8" s="7"/>
      <c r="U8" s="11" t="s">
        <v>19</v>
      </c>
      <c r="V8" s="11" t="s">
        <v>134</v>
      </c>
      <c r="W8" s="12" t="s">
        <v>135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108</v>
      </c>
      <c r="AD8" t="s">
        <v>6</v>
      </c>
      <c r="AE8" t="s">
        <v>109</v>
      </c>
      <c r="AF8" t="s">
        <v>85</v>
      </c>
      <c r="AG8" t="s">
        <v>72</v>
      </c>
      <c r="AH8" t="s">
        <v>19</v>
      </c>
    </row>
    <row r="9" customHeight="1" spans="1:32">
      <c r="A9" s="10" t="s">
        <v>136</v>
      </c>
      <c r="B9" s="10"/>
      <c r="C9" s="10" t="s">
        <v>137</v>
      </c>
      <c r="D9" s="10"/>
      <c r="E9" s="10"/>
      <c r="F9" s="10"/>
      <c r="G9" s="10" t="s">
        <v>137</v>
      </c>
      <c r="H9" s="10" t="s">
        <v>137</v>
      </c>
      <c r="I9" s="10" t="s">
        <v>137</v>
      </c>
      <c r="J9" s="10" t="s">
        <v>137</v>
      </c>
      <c r="K9" s="10" t="s">
        <v>137</v>
      </c>
      <c r="L9" s="10" t="s">
        <v>137</v>
      </c>
      <c r="M9" s="10" t="s">
        <v>137</v>
      </c>
      <c r="N9" s="10" t="s">
        <v>137</v>
      </c>
      <c r="O9" s="10" t="s">
        <v>137</v>
      </c>
      <c r="P9" s="10" t="s">
        <v>137</v>
      </c>
      <c r="Q9" s="10"/>
      <c r="R9" s="13" t="s">
        <v>20</v>
      </c>
      <c r="S9" s="13" t="s">
        <v>19</v>
      </c>
      <c r="T9" s="10" t="s">
        <v>137</v>
      </c>
      <c r="U9" s="13"/>
      <c r="V9" s="13" t="s">
        <v>20</v>
      </c>
      <c r="W9" s="13" t="s">
        <v>21</v>
      </c>
      <c r="X9" s="13"/>
      <c r="Y9" s="13"/>
      <c r="Z9" s="13"/>
      <c r="AA9" s="10"/>
      <c r="AB9" s="13"/>
      <c r="AC9" s="10"/>
      <c r="AD9" s="10" t="s">
        <v>137</v>
      </c>
      <c r="AE9" s="10"/>
      <c r="AF9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138</v>
      </c>
      <c r="B1" s="4" t="s">
        <v>139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140</v>
      </c>
      <c r="H1" s="4" t="s">
        <v>141</v>
      </c>
      <c r="I1" s="4" t="s">
        <v>13</v>
      </c>
      <c r="J1" s="4" t="s">
        <v>17</v>
      </c>
      <c r="K1" s="4" t="s">
        <v>18</v>
      </c>
      <c r="L1" s="9" t="s">
        <v>142</v>
      </c>
      <c r="M1" s="4" t="s">
        <v>143</v>
      </c>
      <c r="N1" s="4" t="s">
        <v>144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145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F35" sqref="F3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146</v>
      </c>
    </row>
    <row r="2" ht="14.25" customHeight="1" spans="1:9">
      <c r="A2" s="6" t="s">
        <v>69</v>
      </c>
      <c r="B2" s="7" t="s">
        <v>79</v>
      </c>
      <c r="C2" s="7" t="s">
        <v>80</v>
      </c>
      <c r="D2" s="3">
        <v>626</v>
      </c>
      <c r="E2" t="str">
        <f>VLOOKUP(A2,HOP!A:L,12,0)</f>
        <v>626.00</v>
      </c>
      <c r="F2" t="str">
        <f>VLOOKUP(A2,HOP!A:C,3,0)</f>
        <v>2229520</v>
      </c>
      <c r="G2">
        <f>D2-E2</f>
        <v>0</v>
      </c>
      <c r="H2" t="str">
        <f>$H$1&amp;F2</f>
        <v>，2229520</v>
      </c>
      <c r="I2" t="str">
        <f>VLOOKUP(A2,HOP!A:T,20,0)</f>
        <v>直连</v>
      </c>
    </row>
    <row r="3" ht="14.25" customHeight="1" spans="1:9">
      <c r="A3" s="6" t="s">
        <v>86</v>
      </c>
      <c r="B3" s="7" t="s">
        <v>80</v>
      </c>
      <c r="C3" s="7" t="s">
        <v>91</v>
      </c>
      <c r="D3" s="3">
        <v>552</v>
      </c>
      <c r="E3" t="str">
        <f>VLOOKUP(A3,HOP!A:L,12,0)</f>
        <v>552.00</v>
      </c>
      <c r="F3" t="str">
        <f>VLOOKUP(A3,HOP!A:C,3,0)</f>
        <v>2232747</v>
      </c>
      <c r="G3">
        <f t="shared" ref="G3:G8" si="0">D3-E3</f>
        <v>0</v>
      </c>
      <c r="H3" t="str">
        <f t="shared" ref="H3:H8" si="1">$H$1&amp;F3</f>
        <v>，2232747</v>
      </c>
      <c r="I3" t="str">
        <f>VLOOKUP(A3,HOP!A:T,20,0)</f>
        <v>直连</v>
      </c>
    </row>
    <row r="4" ht="14.25" customHeight="1" spans="1:9">
      <c r="A4" s="6" t="s">
        <v>96</v>
      </c>
      <c r="B4" s="7" t="s">
        <v>80</v>
      </c>
      <c r="C4" s="7" t="s">
        <v>91</v>
      </c>
      <c r="D4" s="3">
        <v>552</v>
      </c>
      <c r="E4" t="str">
        <f>VLOOKUP(A4,HOP!A:L,12,0)</f>
        <v>552.00</v>
      </c>
      <c r="F4" t="str">
        <f>VLOOKUP(A4,HOP!A:C,3,0)</f>
        <v>2232459</v>
      </c>
      <c r="G4">
        <f t="shared" si="0"/>
        <v>0</v>
      </c>
      <c r="H4" t="str">
        <f t="shared" si="1"/>
        <v>，2232459</v>
      </c>
      <c r="I4" t="str">
        <f>VLOOKUP(A4,HOP!A:T,20,0)</f>
        <v>直连</v>
      </c>
    </row>
    <row r="5" ht="14.25" customHeight="1" spans="1:9">
      <c r="A5" s="6" t="s">
        <v>99</v>
      </c>
      <c r="B5" s="7" t="s">
        <v>105</v>
      </c>
      <c r="C5" s="7" t="s">
        <v>91</v>
      </c>
      <c r="D5" s="3">
        <v>966</v>
      </c>
      <c r="E5" t="str">
        <f>VLOOKUP(A5,HOP!A:L,12,0)</f>
        <v>966.00</v>
      </c>
      <c r="F5" t="str">
        <f>VLOOKUP(A5,HOP!A:C,3,0)</f>
        <v>2193205</v>
      </c>
      <c r="G5">
        <f t="shared" si="0"/>
        <v>0</v>
      </c>
      <c r="H5" t="str">
        <f t="shared" si="1"/>
        <v>，2193205</v>
      </c>
      <c r="I5" t="str">
        <f>VLOOKUP(A5,HOP!A:T,20,0)</f>
        <v>直连</v>
      </c>
    </row>
    <row r="6" ht="14.25" customHeight="1" spans="1:9">
      <c r="A6" s="6" t="s">
        <v>110</v>
      </c>
      <c r="B6" s="7" t="s">
        <v>91</v>
      </c>
      <c r="C6" s="7" t="s">
        <v>115</v>
      </c>
      <c r="D6" s="3">
        <v>334</v>
      </c>
      <c r="E6" t="str">
        <f>VLOOKUP(A6,HOP!A:L,12,0)</f>
        <v>334.00</v>
      </c>
      <c r="F6" t="str">
        <f>VLOOKUP(A6,HOP!A:C,3,0)</f>
        <v>2229828</v>
      </c>
      <c r="G6">
        <f t="shared" si="0"/>
        <v>0</v>
      </c>
      <c r="H6" t="str">
        <f t="shared" si="1"/>
        <v>，2229828</v>
      </c>
      <c r="I6" t="str">
        <f>VLOOKUP(A6,HOP!A:T,20,0)</f>
        <v>直连</v>
      </c>
    </row>
    <row r="7" ht="14.25" customHeight="1" spans="1:9">
      <c r="A7" s="6" t="s">
        <v>120</v>
      </c>
      <c r="B7" s="7" t="s">
        <v>115</v>
      </c>
      <c r="C7" s="7" t="s">
        <v>126</v>
      </c>
      <c r="D7" s="3">
        <v>389</v>
      </c>
      <c r="E7" t="str">
        <f>VLOOKUP(A7,HOP!A:L,12,0)</f>
        <v>389.00</v>
      </c>
      <c r="F7" t="str">
        <f>VLOOKUP(A7,HOP!A:C,3,0)</f>
        <v>2232023</v>
      </c>
      <c r="G7">
        <f t="shared" si="0"/>
        <v>0</v>
      </c>
      <c r="H7" t="str">
        <f t="shared" si="1"/>
        <v>，2232023</v>
      </c>
      <c r="I7" t="str">
        <f>VLOOKUP(A7,HOP!A:T,20,0)</f>
        <v>直连</v>
      </c>
    </row>
    <row r="8" ht="14.25" customHeight="1" spans="1:9">
      <c r="A8" s="6" t="s">
        <v>130</v>
      </c>
      <c r="B8" s="7" t="s">
        <v>115</v>
      </c>
      <c r="C8" s="7" t="s">
        <v>126</v>
      </c>
      <c r="D8" s="3">
        <v>966</v>
      </c>
      <c r="E8" t="str">
        <f>VLOOKUP(A8,HOP!A:L,12,0)</f>
        <v>966.00</v>
      </c>
      <c r="F8" t="str">
        <f>VLOOKUP(A8,HOP!A:C,3,0)</f>
        <v>2206384</v>
      </c>
      <c r="G8">
        <f t="shared" si="0"/>
        <v>0</v>
      </c>
      <c r="H8" t="str">
        <f t="shared" si="1"/>
        <v>，2206384</v>
      </c>
      <c r="I8" t="str">
        <f>VLOOKUP(A8,HOP!A:T,20,0)</f>
        <v>直连</v>
      </c>
    </row>
    <row r="10" spans="4:4">
      <c r="D10" s="3">
        <f>SUM(D2:D9)</f>
        <v>4385</v>
      </c>
    </row>
    <row r="11" ht="14.25" spans="4:4">
      <c r="D11" s="8" t="s">
        <v>22</v>
      </c>
    </row>
    <row r="14" spans="1:1">
      <c r="A14" t="s">
        <v>147</v>
      </c>
    </row>
    <row r="15" spans="1:1">
      <c r="A15" s="5" t="s">
        <v>148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F38" sqref="F38"/>
    </sheetView>
  </sheetViews>
  <sheetFormatPr defaultColWidth="9.14285714285714" defaultRowHeight="12.75" outlineLevelRow="7"/>
  <cols>
    <col min="1" max="16383" width="9.14285714285714" style="1"/>
  </cols>
  <sheetData>
    <row r="1" s="1" customFormat="1" spans="1:20">
      <c r="A1" s="2" t="s">
        <v>149</v>
      </c>
      <c r="B1" s="2" t="s">
        <v>150</v>
      </c>
      <c r="C1" s="2" t="s">
        <v>151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152</v>
      </c>
      <c r="I1" s="2" t="s">
        <v>153</v>
      </c>
      <c r="J1" s="2" t="s">
        <v>154</v>
      </c>
      <c r="K1" s="2" t="s">
        <v>155</v>
      </c>
      <c r="L1" s="2" t="s">
        <v>156</v>
      </c>
      <c r="M1" s="2" t="s">
        <v>157</v>
      </c>
      <c r="N1" s="2" t="s">
        <v>158</v>
      </c>
      <c r="O1" s="2" t="s">
        <v>159</v>
      </c>
      <c r="P1" s="2" t="s">
        <v>160</v>
      </c>
      <c r="Q1" s="2" t="s">
        <v>161</v>
      </c>
      <c r="R1" s="2" t="s">
        <v>162</v>
      </c>
      <c r="S1" s="2" t="s">
        <v>163</v>
      </c>
      <c r="T1" s="2" t="s">
        <v>164</v>
      </c>
    </row>
    <row r="2" s="1" customFormat="1" spans="1:20">
      <c r="A2" s="1" t="s">
        <v>86</v>
      </c>
      <c r="B2" s="1" t="s">
        <v>80</v>
      </c>
      <c r="C2" s="1" t="s">
        <v>87</v>
      </c>
      <c r="D2" s="1" t="s">
        <v>165</v>
      </c>
      <c r="E2" s="1" t="s">
        <v>166</v>
      </c>
      <c r="F2" s="1" t="s">
        <v>80</v>
      </c>
      <c r="G2" s="1" t="s">
        <v>91</v>
      </c>
      <c r="H2" s="1" t="s">
        <v>167</v>
      </c>
      <c r="I2" s="1" t="s">
        <v>168</v>
      </c>
      <c r="J2" s="1" t="s">
        <v>169</v>
      </c>
      <c r="K2" s="1" t="s">
        <v>168</v>
      </c>
      <c r="L2" s="1" t="s">
        <v>168</v>
      </c>
      <c r="M2" s="1" t="s">
        <v>170</v>
      </c>
      <c r="N2" s="1" t="s">
        <v>170</v>
      </c>
      <c r="O2" s="1" t="s">
        <v>171</v>
      </c>
      <c r="P2" s="1" t="s">
        <v>172</v>
      </c>
      <c r="Q2" s="1" t="s">
        <v>173</v>
      </c>
      <c r="R2" s="1" t="s">
        <v>72</v>
      </c>
      <c r="S2" s="1" t="s">
        <v>174</v>
      </c>
      <c r="T2" s="1" t="s">
        <v>175</v>
      </c>
    </row>
    <row r="3" s="1" customFormat="1" spans="1:20">
      <c r="A3" s="1" t="s">
        <v>96</v>
      </c>
      <c r="B3" s="1" t="s">
        <v>80</v>
      </c>
      <c r="C3" s="1" t="s">
        <v>97</v>
      </c>
      <c r="D3" s="1" t="s">
        <v>165</v>
      </c>
      <c r="E3" s="1" t="s">
        <v>176</v>
      </c>
      <c r="F3" s="1" t="s">
        <v>80</v>
      </c>
      <c r="G3" s="1" t="s">
        <v>91</v>
      </c>
      <c r="H3" s="1" t="s">
        <v>167</v>
      </c>
      <c r="I3" s="1" t="s">
        <v>168</v>
      </c>
      <c r="J3" s="1" t="s">
        <v>169</v>
      </c>
      <c r="K3" s="1" t="s">
        <v>168</v>
      </c>
      <c r="L3" s="1" t="s">
        <v>168</v>
      </c>
      <c r="M3" s="1" t="s">
        <v>170</v>
      </c>
      <c r="N3" s="1" t="s">
        <v>170</v>
      </c>
      <c r="O3" s="1" t="s">
        <v>171</v>
      </c>
      <c r="P3" s="1" t="s">
        <v>172</v>
      </c>
      <c r="Q3" s="1" t="s">
        <v>177</v>
      </c>
      <c r="R3" s="1" t="s">
        <v>72</v>
      </c>
      <c r="S3" s="1" t="s">
        <v>174</v>
      </c>
      <c r="T3" s="1" t="s">
        <v>175</v>
      </c>
    </row>
    <row r="4" s="1" customFormat="1" spans="1:20">
      <c r="A4" s="1" t="s">
        <v>120</v>
      </c>
      <c r="B4" s="1" t="s">
        <v>125</v>
      </c>
      <c r="C4" s="1" t="s">
        <v>121</v>
      </c>
      <c r="D4" s="1" t="s">
        <v>123</v>
      </c>
      <c r="E4" s="1" t="s">
        <v>178</v>
      </c>
      <c r="F4" s="1" t="s">
        <v>115</v>
      </c>
      <c r="G4" s="1" t="s">
        <v>126</v>
      </c>
      <c r="H4" s="1" t="s">
        <v>167</v>
      </c>
      <c r="I4" s="1" t="s">
        <v>179</v>
      </c>
      <c r="J4" s="1" t="s">
        <v>169</v>
      </c>
      <c r="K4" s="1" t="s">
        <v>179</v>
      </c>
      <c r="L4" s="1" t="s">
        <v>179</v>
      </c>
      <c r="M4" s="1" t="s">
        <v>170</v>
      </c>
      <c r="N4" s="1" t="s">
        <v>170</v>
      </c>
      <c r="O4" s="1" t="s">
        <v>171</v>
      </c>
      <c r="P4" s="1" t="s">
        <v>172</v>
      </c>
      <c r="Q4" s="1" t="s">
        <v>180</v>
      </c>
      <c r="R4" s="1" t="s">
        <v>72</v>
      </c>
      <c r="S4" s="1" t="s">
        <v>174</v>
      </c>
      <c r="T4" s="1" t="s">
        <v>175</v>
      </c>
    </row>
    <row r="5" s="1" customFormat="1" spans="1:20">
      <c r="A5" s="1" t="s">
        <v>110</v>
      </c>
      <c r="B5" s="1" t="s">
        <v>78</v>
      </c>
      <c r="C5" s="1" t="s">
        <v>111</v>
      </c>
      <c r="D5" s="1" t="s">
        <v>181</v>
      </c>
      <c r="E5" s="1" t="s">
        <v>182</v>
      </c>
      <c r="F5" s="1" t="s">
        <v>91</v>
      </c>
      <c r="G5" s="1" t="s">
        <v>115</v>
      </c>
      <c r="H5" s="1" t="s">
        <v>167</v>
      </c>
      <c r="I5" s="1" t="s">
        <v>183</v>
      </c>
      <c r="J5" s="1" t="s">
        <v>169</v>
      </c>
      <c r="K5" s="1" t="s">
        <v>183</v>
      </c>
      <c r="L5" s="1" t="s">
        <v>183</v>
      </c>
      <c r="M5" s="1" t="s">
        <v>170</v>
      </c>
      <c r="N5" s="1" t="s">
        <v>170</v>
      </c>
      <c r="O5" s="1" t="s">
        <v>171</v>
      </c>
      <c r="P5" s="1" t="s">
        <v>172</v>
      </c>
      <c r="Q5" s="1" t="s">
        <v>184</v>
      </c>
      <c r="R5" s="1" t="s">
        <v>72</v>
      </c>
      <c r="S5" s="1" t="s">
        <v>174</v>
      </c>
      <c r="T5" s="1" t="s">
        <v>175</v>
      </c>
    </row>
    <row r="6" s="1" customFormat="1" spans="1:20">
      <c r="A6" s="1" t="s">
        <v>69</v>
      </c>
      <c r="B6" s="1" t="s">
        <v>78</v>
      </c>
      <c r="C6" s="1" t="s">
        <v>70</v>
      </c>
      <c r="D6" s="1" t="s">
        <v>185</v>
      </c>
      <c r="E6" s="1" t="s">
        <v>186</v>
      </c>
      <c r="F6" s="1" t="s">
        <v>79</v>
      </c>
      <c r="G6" s="1" t="s">
        <v>80</v>
      </c>
      <c r="H6" s="1" t="s">
        <v>167</v>
      </c>
      <c r="I6" s="1" t="s">
        <v>187</v>
      </c>
      <c r="J6" s="1" t="s">
        <v>169</v>
      </c>
      <c r="K6" s="1" t="s">
        <v>187</v>
      </c>
      <c r="L6" s="1" t="s">
        <v>187</v>
      </c>
      <c r="M6" s="1" t="s">
        <v>170</v>
      </c>
      <c r="N6" s="1" t="s">
        <v>170</v>
      </c>
      <c r="O6" s="1" t="s">
        <v>171</v>
      </c>
      <c r="P6" s="1" t="s">
        <v>172</v>
      </c>
      <c r="Q6" s="1" t="s">
        <v>188</v>
      </c>
      <c r="R6" s="1" t="s">
        <v>72</v>
      </c>
      <c r="S6" s="1" t="s">
        <v>174</v>
      </c>
      <c r="T6" s="1" t="s">
        <v>175</v>
      </c>
    </row>
    <row r="7" s="1" customFormat="1" spans="1:20">
      <c r="A7" s="1" t="s">
        <v>130</v>
      </c>
      <c r="B7" s="1" t="s">
        <v>133</v>
      </c>
      <c r="C7" s="1" t="s">
        <v>131</v>
      </c>
      <c r="D7" s="1" t="s">
        <v>102</v>
      </c>
      <c r="E7" s="1" t="s">
        <v>189</v>
      </c>
      <c r="F7" s="1" t="s">
        <v>115</v>
      </c>
      <c r="G7" s="1" t="s">
        <v>126</v>
      </c>
      <c r="H7" s="1" t="s">
        <v>167</v>
      </c>
      <c r="I7" s="1" t="s">
        <v>190</v>
      </c>
      <c r="J7" s="1" t="s">
        <v>169</v>
      </c>
      <c r="K7" s="1" t="s">
        <v>190</v>
      </c>
      <c r="L7" s="1" t="s">
        <v>190</v>
      </c>
      <c r="M7" s="1" t="s">
        <v>170</v>
      </c>
      <c r="N7" s="1" t="s">
        <v>170</v>
      </c>
      <c r="O7" s="1" t="s">
        <v>171</v>
      </c>
      <c r="P7" s="1" t="s">
        <v>172</v>
      </c>
      <c r="Q7" s="1" t="s">
        <v>191</v>
      </c>
      <c r="R7" s="1" t="s">
        <v>72</v>
      </c>
      <c r="S7" s="1" t="s">
        <v>174</v>
      </c>
      <c r="T7" s="1" t="s">
        <v>175</v>
      </c>
    </row>
    <row r="8" s="1" customFormat="1" spans="1:20">
      <c r="A8" s="1" t="s">
        <v>99</v>
      </c>
      <c r="B8" s="1" t="s">
        <v>104</v>
      </c>
      <c r="C8" s="1" t="s">
        <v>100</v>
      </c>
      <c r="D8" s="1" t="s">
        <v>102</v>
      </c>
      <c r="E8" s="1" t="s">
        <v>192</v>
      </c>
      <c r="F8" s="1" t="s">
        <v>105</v>
      </c>
      <c r="G8" s="1" t="s">
        <v>91</v>
      </c>
      <c r="H8" s="1" t="s">
        <v>167</v>
      </c>
      <c r="I8" s="1" t="s">
        <v>190</v>
      </c>
      <c r="J8" s="1" t="s">
        <v>169</v>
      </c>
      <c r="K8" s="1" t="s">
        <v>190</v>
      </c>
      <c r="L8" s="1" t="s">
        <v>190</v>
      </c>
      <c r="M8" s="1" t="s">
        <v>170</v>
      </c>
      <c r="N8" s="1" t="s">
        <v>170</v>
      </c>
      <c r="O8" s="1" t="s">
        <v>171</v>
      </c>
      <c r="P8" s="1" t="s">
        <v>172</v>
      </c>
      <c r="Q8" s="1" t="s">
        <v>193</v>
      </c>
      <c r="R8" s="1" t="s">
        <v>72</v>
      </c>
      <c r="S8" s="1" t="s">
        <v>174</v>
      </c>
      <c r="T8" s="1" t="s">
        <v>175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2021-08-31T03:09:05Z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614F602DADC849F18A4858EF75192552</vt:lpwstr>
  </property>
</Properties>
</file>