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<sst xmlns="http://schemas.openxmlformats.org/spreadsheetml/2006/main" count="369" uniqueCount="131">
  <si>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</si>
  <si>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</si>
  <si>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</si>
  <si>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</si>
  <si>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</si>
  <si>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</si>
  <si>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</si>
  <si>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</si>
  <si>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</si>
  <si>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</si>
  <si>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</si>
  <si>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</si>
  <si>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</si>
  <si>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</si>
  <si>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</si>
  <si>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</si>
  <si>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</si>
  <si>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</si>
  <si>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</si>
  <si>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</si>
  <si>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</si>
  <si>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</si>
  <si>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</si>
  <si>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</si>
  <si>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</si>
  <si>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</si>
  <si>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</si>
  <si>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[上海]上海裕景大饭店(9824205)</t>
  </si>
  <si>
    <t>高级房&lt;双人入住&gt;&lt;内宾&gt;&lt;预付&gt;&lt;无早&gt;</t>
  </si>
  <si>
    <t>CNY</t>
  </si>
  <si>
    <t>姚苗苗</t>
  </si>
  <si>
    <t>CA363210831CNY</t>
  </si>
  <si>
    <t>未提现</t>
  </si>
  <si>
    <t>携程开票</t>
  </si>
  <si>
    <t>取消</t>
  </si>
  <si>
    <t>退单</t>
  </si>
  <si>
    <t>[上海]上海中兴和泰酒店(24862402)</t>
  </si>
  <si>
    <t>精品双床房&lt;双人入住&gt;&lt;内宾&gt;&lt;预付&gt;&lt;双早&gt;</t>
  </si>
  <si>
    <t>戴浪涛</t>
  </si>
  <si>
    <t>[东莞]东莞V+国际青年人才公寓(78283918)</t>
  </si>
  <si>
    <t>明亮一室大床房&lt;双人入住&gt;&lt;无早&gt;</t>
  </si>
  <si>
    <t>奉雨奇</t>
  </si>
  <si>
    <t>CA363210901CNY</t>
  </si>
  <si>
    <t>[上海]上海美丽园大酒店(9824953)</t>
  </si>
  <si>
    <t>豪华大床房&lt;双人入住&gt;&lt;内宾&gt;&lt;预付&gt;&lt;无早&gt;</t>
  </si>
  <si>
    <t>文立群</t>
  </si>
  <si>
    <t>[安顺]安顺豪生温泉度假酒店(77244103)</t>
  </si>
  <si>
    <t>观庭双床房&lt;双人入住&gt;&lt;中宾&gt;&lt;双早&gt;&lt;新酒店礼盒&gt;</t>
  </si>
  <si>
    <t>吕岩,刘清华,封志祯</t>
  </si>
  <si>
    <t>[梅州]梅州麓湖山酒店(67856423)</t>
  </si>
  <si>
    <t>豪华大床房&lt;双人入住&gt;&lt;内宾&gt;&lt;预付&gt;&lt;双早&gt;&lt;新酒店礼盒&gt;</t>
  </si>
  <si>
    <t>傅芳馨</t>
  </si>
  <si>
    <t>[广州]维也纳酒店(广州番禺桥南奥园广场店)(68394507)</t>
  </si>
  <si>
    <t>豪华双床房&lt;双人入住&gt;&lt;内宾&gt;&lt;预付&gt;&lt;无早&gt;</t>
  </si>
  <si>
    <t>袁成刚</t>
  </si>
  <si>
    <t>公寓标准大床房&lt;双人入住&gt;&lt;内宾&gt;&lt;预付&gt;&lt;双早&gt;&lt;新酒店礼盒&gt;</t>
  </si>
  <si>
    <t>谢圣慧</t>
  </si>
  <si>
    <t>[三亚]三亚凤凰岛度假酒店(79101686)</t>
  </si>
  <si>
    <t>全海景大床房&lt;特惠专享&gt;&lt;双人入住&gt;&lt;双早&gt;</t>
  </si>
  <si>
    <t>钟小</t>
  </si>
  <si>
    <t>[梅州]梅州英思廷酒店(78507419)</t>
  </si>
  <si>
    <t>廷逸大床房&lt;大床&gt;&lt;双人入住&gt;&lt;内宾&gt;&lt;无早&gt;</t>
  </si>
  <si>
    <t>陈锴霖</t>
  </si>
  <si>
    <t>[上海]维也纳国际酒店(上海虹桥国展中心天山西路店)(10113837)</t>
  </si>
  <si>
    <t>标准大床房&lt;双人入住&gt;&lt;内宾&gt;&lt;预付&gt;&lt;无早&gt;</t>
  </si>
  <si>
    <t>罗思思</t>
  </si>
  <si>
    <t>钟婉君</t>
  </si>
  <si>
    <t>廷逸双床房&lt;双床&gt;&lt;双人入住&gt;&lt;内宾&gt;&lt;双早&gt;</t>
  </si>
  <si>
    <t>邓冠崇</t>
  </si>
  <si>
    <t>，</t>
  </si>
  <si>
    <t>9.3 可退</t>
  </si>
  <si>
    <t>A210903101208481</t>
  </si>
  <si>
    <t>A210903101303481</t>
  </si>
  <si>
    <t>A210903101402481</t>
  </si>
  <si>
    <t>CNY / HKD 当前参考汇率: 1.204149533</t>
  </si>
  <si>
    <t>总计： 3391.72 CNY/
4084.14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</si>
  <si>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</si>
  <si>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</si>
  <si>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</si>
  <si>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</si>
  <si>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</si>
  <si>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</si>
  <si>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</si>
  <si>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</si>
  <si>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</si>
  <si>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</si>
  <si>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</si>
  <si>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</si>
  <si>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</si>
  <si>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</si>
  <si>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</si>
  <si>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</si>
  <si>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</si>
  <si>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2021-08-16</t>
  </si>
  <si>
    <t>2225294</t>
  </si>
  <si>
    <t>梅州英思廷酒店</t>
  </si>
  <si>
    <t>2021-08-17</t>
  </si>
  <si>
    <t>退房日周结</t>
  </si>
  <si>
    <t>247.86</t>
  </si>
  <si>
    <t>RMB</t>
  </si>
  <si>
    <t>0</t>
  </si>
  <si>
    <t>0.00</t>
  </si>
  <si>
    <t>携程国内直连(DD)</t>
  </si>
  <si>
    <t>2021-08-16 21:02:12</t>
  </si>
  <si>
    <t>否</t>
  </si>
  <si>
    <t>汇智国际旅游发展有限公司</t>
  </si>
  <si>
    <t>直采</t>
  </si>
  <si>
    <t>2225165</t>
  </si>
  <si>
    <t>212.16</t>
  </si>
  <si>
    <t>2021-08-16 17:46:54</t>
  </si>
  <si>
    <t>2225055</t>
  </si>
  <si>
    <t>梅州麓湖山酒店</t>
  </si>
  <si>
    <t>295.80</t>
  </si>
  <si>
    <t>2021-08-16 13:46:15</t>
  </si>
  <si>
    <t>Saas酒店</t>
  </si>
  <si>
    <t>2225041</t>
  </si>
  <si>
    <t>维也纳酒店(广州番禺桥南奥园广场店)</t>
  </si>
  <si>
    <t>287.29</t>
  </si>
  <si>
    <t>2021-08-16 13:36:41</t>
  </si>
  <si>
    <t>直连</t>
  </si>
  <si>
    <t>2225031</t>
  </si>
  <si>
    <t>418.20</t>
  </si>
  <si>
    <t>2021-08-16 12:54:25</t>
  </si>
  <si>
    <t>2224943</t>
  </si>
  <si>
    <t>安顺豪生温泉度假酒店</t>
  </si>
  <si>
    <t>1432.08</t>
  </si>
  <si>
    <t>2021-08-16 10:07:36</t>
  </si>
  <si>
    <t>2224937</t>
  </si>
  <si>
    <t>上海美丽园大酒店</t>
  </si>
  <si>
    <t>526.00</t>
  </si>
  <si>
    <t>2021-08-16 09:58:14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</si>
</sst>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4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16058275275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44421</v>
      </c>
      <c r="G2" s="6">
        <v>44424</v>
      </c>
      <c r="H2" s="4">
        <v>1</v>
      </c>
      <c r="I2" s="4">
        <v>3</v>
      </c>
      <c r="J2" s="4">
        <v>3</v>
      </c>
      <c r="K2" s="4" t="s">
        <v>29</v>
      </c>
      <c r="L2" s="4">
        <v>1169.46</v>
      </c>
      <c r="M2" s="4">
        <v>1169.46</v>
      </c>
      <c r="N2" s="4" t="s">
        <v>30</v>
      </c>
      <c r="O2" s="4" t="s">
        <v>31</v>
      </c>
      <c r="P2" s="4" t="s">
        <v>32</v>
      </c>
      <c r="Q2" s="4">
        <v>0</v>
      </c>
      <c r="R2" s="8">
        <v>44420</v>
      </c>
      <c r="S2" s="6">
        <v>44439</v>
      </c>
      <c r="T2" s="4" t="s">
        <v>33</v>
      </c>
      <c r="U2" s="4">
        <v>1169.46</v>
      </c>
      <c r="V2" s="4">
        <v>0</v>
      </c>
      <c r="W2" s="4">
        <v>0</v>
      </c>
    </row>
    <row r="3" s="4" customFormat="1" spans="1:23">
      <c r="A3" s="4">
        <v>16058711230</v>
      </c>
      <c r="B3" s="4" t="s">
        <v>25</v>
      </c>
      <c r="C3" s="4" t="s">
        <v>26</v>
      </c>
      <c r="D3" s="4" t="s">
        <v>27</v>
      </c>
      <c r="E3" s="4" t="s">
        <v>28</v>
      </c>
      <c r="F3" s="6">
        <v>44421</v>
      </c>
      <c r="G3" s="6">
        <v>44424</v>
      </c>
      <c r="H3" s="4">
        <v>1</v>
      </c>
      <c r="I3" s="4">
        <v>3</v>
      </c>
      <c r="J3" s="4">
        <v>3</v>
      </c>
      <c r="K3" s="4" t="s">
        <v>29</v>
      </c>
      <c r="L3" s="4">
        <v>1169.46</v>
      </c>
      <c r="M3" s="4">
        <v>1169.46</v>
      </c>
      <c r="N3" s="4" t="s">
        <v>30</v>
      </c>
      <c r="O3" s="4" t="s">
        <v>31</v>
      </c>
      <c r="P3" s="4" t="s">
        <v>32</v>
      </c>
      <c r="Q3" s="4">
        <v>0</v>
      </c>
      <c r="R3" s="8">
        <v>44420</v>
      </c>
      <c r="S3" s="6">
        <v>44439</v>
      </c>
      <c r="T3" s="4" t="s">
        <v>33</v>
      </c>
      <c r="U3" s="4">
        <v>1169.46</v>
      </c>
      <c r="V3" s="4">
        <v>0</v>
      </c>
      <c r="W3" s="4">
        <v>0</v>
      </c>
    </row>
    <row r="4" s="4" customFormat="1" spans="1:23">
      <c r="A4" s="4">
        <v>16058275275</v>
      </c>
      <c r="B4" s="4" t="s">
        <v>25</v>
      </c>
      <c r="C4" s="4" t="s">
        <v>34</v>
      </c>
      <c r="D4" s="4" t="s">
        <v>27</v>
      </c>
      <c r="E4" s="4" t="s">
        <v>28</v>
      </c>
      <c r="F4" s="6">
        <v>44421</v>
      </c>
      <c r="G4" s="6">
        <v>44424</v>
      </c>
      <c r="H4" s="4">
        <v>1</v>
      </c>
      <c r="I4" s="4">
        <v>3</v>
      </c>
      <c r="J4" s="4">
        <v>3</v>
      </c>
      <c r="K4" s="4" t="s">
        <v>29</v>
      </c>
      <c r="L4" s="4">
        <v>-1169.46</v>
      </c>
      <c r="M4" s="4">
        <v>-1169.46</v>
      </c>
      <c r="N4" s="4" t="s">
        <v>30</v>
      </c>
      <c r="O4" s="4" t="s">
        <v>31</v>
      </c>
      <c r="P4" s="4" t="s">
        <v>32</v>
      </c>
      <c r="Q4" s="4">
        <v>0</v>
      </c>
      <c r="R4" s="8">
        <v>44420</v>
      </c>
      <c r="S4" s="6">
        <v>44439</v>
      </c>
      <c r="T4" s="4" t="s">
        <v>33</v>
      </c>
      <c r="U4" s="4">
        <v>-1169.46</v>
      </c>
      <c r="V4" s="4">
        <v>0</v>
      </c>
      <c r="W4" s="4">
        <v>0</v>
      </c>
    </row>
    <row r="5" s="4" customFormat="1" spans="1:23">
      <c r="A5" s="4">
        <v>16058711230</v>
      </c>
      <c r="B5" s="4" t="s">
        <v>25</v>
      </c>
      <c r="C5" s="4" t="s">
        <v>34</v>
      </c>
      <c r="D5" s="4" t="s">
        <v>27</v>
      </c>
      <c r="E5" s="4" t="s">
        <v>28</v>
      </c>
      <c r="F5" s="6">
        <v>44421</v>
      </c>
      <c r="G5" s="6">
        <v>44424</v>
      </c>
      <c r="H5" s="4">
        <v>1</v>
      </c>
      <c r="I5" s="4">
        <v>3</v>
      </c>
      <c r="J5" s="4">
        <v>3</v>
      </c>
      <c r="K5" s="4" t="s">
        <v>29</v>
      </c>
      <c r="L5" s="4">
        <v>-1169.46</v>
      </c>
      <c r="M5" s="4">
        <v>-1169.46</v>
      </c>
      <c r="N5" s="4" t="s">
        <v>30</v>
      </c>
      <c r="O5" s="4" t="s">
        <v>31</v>
      </c>
      <c r="P5" s="4" t="s">
        <v>32</v>
      </c>
      <c r="Q5" s="4">
        <v>0</v>
      </c>
      <c r="R5" s="8">
        <v>44420</v>
      </c>
      <c r="S5" s="6">
        <v>44439</v>
      </c>
      <c r="T5" s="4" t="s">
        <v>33</v>
      </c>
      <c r="U5" s="4">
        <v>-1169.46</v>
      </c>
      <c r="V5" s="4">
        <v>0</v>
      </c>
      <c r="W5" s="4">
        <v>0</v>
      </c>
    </row>
    <row r="6" s="4" customFormat="1" spans="1:24">
      <c r="A6" s="4">
        <v>16065564268</v>
      </c>
      <c r="B6" s="4" t="s">
        <v>25</v>
      </c>
      <c r="C6" s="4" t="s">
        <v>35</v>
      </c>
      <c r="D6" s="4" t="s">
        <v>36</v>
      </c>
      <c r="E6" s="4" t="s">
        <v>37</v>
      </c>
      <c r="F6" s="6">
        <v>44421</v>
      </c>
      <c r="G6" s="6">
        <v>44422</v>
      </c>
      <c r="H6" s="4">
        <v>1</v>
      </c>
      <c r="I6" s="4">
        <v>1</v>
      </c>
      <c r="J6" s="4">
        <v>1</v>
      </c>
      <c r="K6" s="4" t="s">
        <v>29</v>
      </c>
      <c r="L6" s="4">
        <v>-27.67</v>
      </c>
      <c r="M6" s="4">
        <v>-27.67</v>
      </c>
      <c r="N6" s="4" t="s">
        <v>38</v>
      </c>
      <c r="O6" s="4" t="s">
        <v>31</v>
      </c>
      <c r="P6" s="4" t="s">
        <v>32</v>
      </c>
      <c r="Q6" s="4">
        <v>0</v>
      </c>
      <c r="R6" s="8">
        <v>44421</v>
      </c>
      <c r="S6" s="6">
        <v>44439</v>
      </c>
      <c r="T6" s="4" t="s">
        <v>33</v>
      </c>
      <c r="U6" s="4">
        <v>-27.67</v>
      </c>
      <c r="V6" s="4">
        <v>0</v>
      </c>
      <c r="W6" s="4">
        <v>0</v>
      </c>
      <c r="X6" s="4">
        <v>2223018</v>
      </c>
    </row>
    <row r="7" s="4" customFormat="1" spans="1:24">
      <c r="A7" s="4">
        <v>16076900589</v>
      </c>
      <c r="B7" s="4" t="s">
        <v>25</v>
      </c>
      <c r="C7" s="4" t="s">
        <v>26</v>
      </c>
      <c r="D7" s="4" t="s">
        <v>39</v>
      </c>
      <c r="E7" s="4" t="s">
        <v>40</v>
      </c>
      <c r="F7" s="6">
        <v>44424</v>
      </c>
      <c r="G7" s="6">
        <v>44425</v>
      </c>
      <c r="H7" s="4">
        <v>1</v>
      </c>
      <c r="I7" s="4">
        <v>1</v>
      </c>
      <c r="J7" s="4">
        <v>1</v>
      </c>
      <c r="K7" s="4" t="s">
        <v>29</v>
      </c>
      <c r="L7" s="4">
        <v>91.8</v>
      </c>
      <c r="M7" s="4">
        <v>91.8</v>
      </c>
      <c r="N7" s="4" t="s">
        <v>41</v>
      </c>
      <c r="O7" s="4" t="s">
        <v>42</v>
      </c>
      <c r="P7" s="4" t="s">
        <v>32</v>
      </c>
      <c r="Q7" s="4">
        <v>0</v>
      </c>
      <c r="R7" s="8">
        <v>44423</v>
      </c>
      <c r="S7" s="6">
        <v>44440</v>
      </c>
      <c r="T7" s="4" t="s">
        <v>33</v>
      </c>
      <c r="U7" s="4">
        <v>91.8</v>
      </c>
      <c r="V7" s="4">
        <v>0</v>
      </c>
      <c r="W7" s="4">
        <v>0</v>
      </c>
      <c r="X7" s="4">
        <v>2224846</v>
      </c>
    </row>
    <row r="8" s="4" customFormat="1" spans="1:24">
      <c r="A8" s="4">
        <v>16076900589</v>
      </c>
      <c r="B8" s="4" t="s">
        <v>25</v>
      </c>
      <c r="C8" s="4" t="s">
        <v>34</v>
      </c>
      <c r="D8" s="4" t="s">
        <v>39</v>
      </c>
      <c r="E8" s="4" t="s">
        <v>40</v>
      </c>
      <c r="F8" s="6">
        <v>44424</v>
      </c>
      <c r="G8" s="6">
        <v>44425</v>
      </c>
      <c r="H8" s="4">
        <v>1</v>
      </c>
      <c r="I8" s="4">
        <v>1</v>
      </c>
      <c r="J8" s="4">
        <v>1</v>
      </c>
      <c r="K8" s="4" t="s">
        <v>29</v>
      </c>
      <c r="L8" s="4">
        <v>-91.8</v>
      </c>
      <c r="M8" s="4">
        <v>-91.8</v>
      </c>
      <c r="N8" s="4" t="s">
        <v>41</v>
      </c>
      <c r="O8" s="4" t="s">
        <v>42</v>
      </c>
      <c r="P8" s="4" t="s">
        <v>32</v>
      </c>
      <c r="Q8" s="4">
        <v>0</v>
      </c>
      <c r="R8" s="8">
        <v>44423</v>
      </c>
      <c r="S8" s="6">
        <v>44440</v>
      </c>
      <c r="T8" s="4" t="s">
        <v>33</v>
      </c>
      <c r="U8" s="4">
        <v>-91.8</v>
      </c>
      <c r="V8" s="4">
        <v>0</v>
      </c>
      <c r="W8" s="4">
        <v>0</v>
      </c>
      <c r="X8" s="4">
        <v>2224846</v>
      </c>
    </row>
    <row r="9" s="4" customFormat="1" spans="1:24">
      <c r="A9" s="4">
        <v>16077463850</v>
      </c>
      <c r="B9" s="4" t="s">
        <v>25</v>
      </c>
      <c r="C9" s="4" t="s">
        <v>26</v>
      </c>
      <c r="D9" s="4" t="s">
        <v>43</v>
      </c>
      <c r="E9" s="4" t="s">
        <v>44</v>
      </c>
      <c r="F9" s="6">
        <v>44424</v>
      </c>
      <c r="G9" s="6">
        <v>44425</v>
      </c>
      <c r="H9" s="4">
        <v>1</v>
      </c>
      <c r="I9" s="4">
        <v>1</v>
      </c>
      <c r="J9" s="4">
        <v>1</v>
      </c>
      <c r="K9" s="4" t="s">
        <v>29</v>
      </c>
      <c r="L9" s="4">
        <v>526</v>
      </c>
      <c r="M9" s="4">
        <v>526</v>
      </c>
      <c r="N9" s="4" t="s">
        <v>45</v>
      </c>
      <c r="O9" s="4" t="s">
        <v>42</v>
      </c>
      <c r="P9" s="4" t="s">
        <v>32</v>
      </c>
      <c r="Q9" s="4">
        <v>0</v>
      </c>
      <c r="R9" s="8">
        <v>44424</v>
      </c>
      <c r="S9" s="6">
        <v>44440</v>
      </c>
      <c r="T9" s="4" t="s">
        <v>33</v>
      </c>
      <c r="U9" s="4">
        <v>526</v>
      </c>
      <c r="V9" s="4">
        <v>0</v>
      </c>
      <c r="W9" s="4">
        <v>0</v>
      </c>
      <c r="X9" s="4">
        <v>2224937</v>
      </c>
    </row>
    <row r="10" s="4" customFormat="1" spans="1:24">
      <c r="A10" s="4">
        <v>16077507339</v>
      </c>
      <c r="B10" s="4" t="s">
        <v>25</v>
      </c>
      <c r="C10" s="4" t="s">
        <v>26</v>
      </c>
      <c r="D10" s="4" t="s">
        <v>46</v>
      </c>
      <c r="E10" s="4" t="s">
        <v>47</v>
      </c>
      <c r="F10" s="6">
        <v>44424</v>
      </c>
      <c r="G10" s="6">
        <v>44425</v>
      </c>
      <c r="H10" s="4">
        <v>3</v>
      </c>
      <c r="I10" s="4">
        <v>1</v>
      </c>
      <c r="J10" s="4">
        <v>3</v>
      </c>
      <c r="K10" s="4" t="s">
        <v>29</v>
      </c>
      <c r="L10" s="4">
        <v>1432.08</v>
      </c>
      <c r="M10" s="4">
        <v>1432.08</v>
      </c>
      <c r="N10" s="4" t="s">
        <v>48</v>
      </c>
      <c r="O10" s="4" t="s">
        <v>42</v>
      </c>
      <c r="P10" s="4" t="s">
        <v>32</v>
      </c>
      <c r="Q10" s="4">
        <v>0</v>
      </c>
      <c r="R10" s="8">
        <v>44424</v>
      </c>
      <c r="S10" s="6">
        <v>44440</v>
      </c>
      <c r="T10" s="4" t="s">
        <v>33</v>
      </c>
      <c r="U10" s="4">
        <v>1432.08</v>
      </c>
      <c r="V10" s="4">
        <v>0</v>
      </c>
      <c r="W10" s="4">
        <v>0</v>
      </c>
      <c r="X10" s="4">
        <v>2224943</v>
      </c>
    </row>
    <row r="11" s="4" customFormat="1" spans="1:24">
      <c r="A11" s="4">
        <v>16078070885</v>
      </c>
      <c r="B11" s="4" t="s">
        <v>25</v>
      </c>
      <c r="C11" s="4" t="s">
        <v>26</v>
      </c>
      <c r="D11" s="4" t="s">
        <v>49</v>
      </c>
      <c r="E11" s="4" t="s">
        <v>50</v>
      </c>
      <c r="F11" s="6">
        <v>44424</v>
      </c>
      <c r="G11" s="6">
        <v>44425</v>
      </c>
      <c r="H11" s="4">
        <v>1</v>
      </c>
      <c r="I11" s="4">
        <v>1</v>
      </c>
      <c r="J11" s="4">
        <v>1</v>
      </c>
      <c r="K11" s="4" t="s">
        <v>29</v>
      </c>
      <c r="L11" s="4">
        <v>418.2</v>
      </c>
      <c r="M11" s="4">
        <v>418.2</v>
      </c>
      <c r="N11" s="4" t="s">
        <v>51</v>
      </c>
      <c r="O11" s="4" t="s">
        <v>42</v>
      </c>
      <c r="P11" s="4" t="s">
        <v>32</v>
      </c>
      <c r="Q11" s="4">
        <v>0</v>
      </c>
      <c r="R11" s="8">
        <v>44424</v>
      </c>
      <c r="S11" s="6">
        <v>44440</v>
      </c>
      <c r="T11" s="4" t="s">
        <v>33</v>
      </c>
      <c r="U11" s="4">
        <v>418.2</v>
      </c>
      <c r="V11" s="4">
        <v>0</v>
      </c>
      <c r="W11" s="4">
        <v>0</v>
      </c>
      <c r="X11" s="4">
        <v>2225031</v>
      </c>
    </row>
    <row r="12" s="4" customFormat="1" spans="1:24">
      <c r="A12" s="4">
        <v>16078174311</v>
      </c>
      <c r="B12" s="4" t="s">
        <v>25</v>
      </c>
      <c r="C12" s="4" t="s">
        <v>26</v>
      </c>
      <c r="D12" s="4" t="s">
        <v>52</v>
      </c>
      <c r="E12" s="4" t="s">
        <v>53</v>
      </c>
      <c r="F12" s="6">
        <v>44424</v>
      </c>
      <c r="G12" s="6">
        <v>44425</v>
      </c>
      <c r="H12" s="4">
        <v>1</v>
      </c>
      <c r="I12" s="4">
        <v>1</v>
      </c>
      <c r="J12" s="4">
        <v>1</v>
      </c>
      <c r="K12" s="4" t="s">
        <v>29</v>
      </c>
      <c r="L12" s="4">
        <v>287.29</v>
      </c>
      <c r="M12" s="4">
        <v>287.29</v>
      </c>
      <c r="N12" s="4" t="s">
        <v>54</v>
      </c>
      <c r="O12" s="4" t="s">
        <v>42</v>
      </c>
      <c r="P12" s="4" t="s">
        <v>32</v>
      </c>
      <c r="Q12" s="4">
        <v>0</v>
      </c>
      <c r="R12" s="8">
        <v>44424</v>
      </c>
      <c r="S12" s="6">
        <v>44440</v>
      </c>
      <c r="T12" s="4" t="s">
        <v>33</v>
      </c>
      <c r="U12" s="4">
        <v>287.29</v>
      </c>
      <c r="V12" s="4">
        <v>0</v>
      </c>
      <c r="W12" s="4">
        <v>0</v>
      </c>
      <c r="X12" s="4">
        <v>2225041</v>
      </c>
    </row>
    <row r="13" s="4" customFormat="1" spans="1:24">
      <c r="A13" s="4">
        <v>16078264225</v>
      </c>
      <c r="B13" s="4" t="s">
        <v>25</v>
      </c>
      <c r="C13" s="4" t="s">
        <v>26</v>
      </c>
      <c r="D13" s="4" t="s">
        <v>49</v>
      </c>
      <c r="E13" s="4" t="s">
        <v>55</v>
      </c>
      <c r="F13" s="6">
        <v>44424</v>
      </c>
      <c r="G13" s="6">
        <v>44425</v>
      </c>
      <c r="H13" s="4">
        <v>1</v>
      </c>
      <c r="I13" s="4">
        <v>1</v>
      </c>
      <c r="J13" s="4">
        <v>1</v>
      </c>
      <c r="K13" s="4" t="s">
        <v>29</v>
      </c>
      <c r="L13" s="4">
        <v>295.8</v>
      </c>
      <c r="M13" s="4">
        <v>295.8</v>
      </c>
      <c r="N13" s="4" t="s">
        <v>56</v>
      </c>
      <c r="O13" s="4" t="s">
        <v>42</v>
      </c>
      <c r="P13" s="4" t="s">
        <v>32</v>
      </c>
      <c r="Q13" s="4">
        <v>0</v>
      </c>
      <c r="R13" s="8">
        <v>44424</v>
      </c>
      <c r="S13" s="6">
        <v>44440</v>
      </c>
      <c r="T13" s="4" t="s">
        <v>33</v>
      </c>
      <c r="U13" s="4">
        <v>295.8</v>
      </c>
      <c r="V13" s="4">
        <v>0</v>
      </c>
      <c r="W13" s="4">
        <v>0</v>
      </c>
      <c r="X13" s="4">
        <v>2225055</v>
      </c>
    </row>
    <row r="14" s="4" customFormat="1" spans="1:23">
      <c r="A14" s="4">
        <v>16078910507</v>
      </c>
      <c r="B14" s="4" t="s">
        <v>25</v>
      </c>
      <c r="C14" s="4" t="s">
        <v>26</v>
      </c>
      <c r="D14" s="4" t="s">
        <v>57</v>
      </c>
      <c r="E14" s="4" t="s">
        <v>58</v>
      </c>
      <c r="F14" s="6">
        <v>44424</v>
      </c>
      <c r="G14" s="6">
        <v>44425</v>
      </c>
      <c r="H14" s="4">
        <v>1</v>
      </c>
      <c r="I14" s="4">
        <v>1</v>
      </c>
      <c r="J14" s="4">
        <v>1</v>
      </c>
      <c r="K14" s="4" t="s">
        <v>29</v>
      </c>
      <c r="L14" s="4">
        <v>900</v>
      </c>
      <c r="M14" s="4">
        <v>900</v>
      </c>
      <c r="N14" s="4" t="s">
        <v>59</v>
      </c>
      <c r="O14" s="4" t="s">
        <v>42</v>
      </c>
      <c r="P14" s="4" t="s">
        <v>32</v>
      </c>
      <c r="Q14" s="4">
        <v>0</v>
      </c>
      <c r="R14" s="8">
        <v>44424</v>
      </c>
      <c r="S14" s="6">
        <v>44440</v>
      </c>
      <c r="T14" s="4" t="s">
        <v>33</v>
      </c>
      <c r="U14" s="4">
        <v>900</v>
      </c>
      <c r="V14" s="4">
        <v>0</v>
      </c>
      <c r="W14" s="4">
        <v>0</v>
      </c>
    </row>
    <row r="15" s="4" customFormat="1" spans="1:24">
      <c r="A15" s="4">
        <v>16079074569</v>
      </c>
      <c r="B15" s="4" t="s">
        <v>25</v>
      </c>
      <c r="C15" s="4" t="s">
        <v>26</v>
      </c>
      <c r="D15" s="4" t="s">
        <v>60</v>
      </c>
      <c r="E15" s="4" t="s">
        <v>61</v>
      </c>
      <c r="F15" s="6">
        <v>44424</v>
      </c>
      <c r="G15" s="6">
        <v>44425</v>
      </c>
      <c r="H15" s="4">
        <v>1</v>
      </c>
      <c r="I15" s="4">
        <v>1</v>
      </c>
      <c r="J15" s="4">
        <v>1</v>
      </c>
      <c r="K15" s="4" t="s">
        <v>29</v>
      </c>
      <c r="L15" s="4">
        <v>212.16</v>
      </c>
      <c r="M15" s="4">
        <v>212.16</v>
      </c>
      <c r="N15" s="4" t="s">
        <v>62</v>
      </c>
      <c r="O15" s="4" t="s">
        <v>42</v>
      </c>
      <c r="P15" s="4" t="s">
        <v>32</v>
      </c>
      <c r="Q15" s="4">
        <v>0</v>
      </c>
      <c r="R15" s="8">
        <v>44424</v>
      </c>
      <c r="S15" s="6">
        <v>44440</v>
      </c>
      <c r="T15" s="4" t="s">
        <v>33</v>
      </c>
      <c r="U15" s="4">
        <v>212.16</v>
      </c>
      <c r="V15" s="4">
        <v>0</v>
      </c>
      <c r="W15" s="4">
        <v>0</v>
      </c>
      <c r="X15" s="4">
        <v>2225165</v>
      </c>
    </row>
    <row r="16" s="4" customFormat="1" spans="1:24">
      <c r="A16" s="4">
        <v>16079137184</v>
      </c>
      <c r="B16" s="4" t="s">
        <v>25</v>
      </c>
      <c r="C16" s="4" t="s">
        <v>26</v>
      </c>
      <c r="D16" s="4" t="s">
        <v>63</v>
      </c>
      <c r="E16" s="4" t="s">
        <v>64</v>
      </c>
      <c r="F16" s="6">
        <v>44424</v>
      </c>
      <c r="G16" s="6">
        <v>44425</v>
      </c>
      <c r="H16" s="4">
        <v>1</v>
      </c>
      <c r="I16" s="4">
        <v>1</v>
      </c>
      <c r="J16" s="4">
        <v>1</v>
      </c>
      <c r="K16" s="4" t="s">
        <v>29</v>
      </c>
      <c r="L16" s="4">
        <v>259.75</v>
      </c>
      <c r="M16" s="4">
        <v>259.75</v>
      </c>
      <c r="N16" s="4" t="s">
        <v>65</v>
      </c>
      <c r="O16" s="4" t="s">
        <v>42</v>
      </c>
      <c r="P16" s="4" t="s">
        <v>32</v>
      </c>
      <c r="Q16" s="4">
        <v>0</v>
      </c>
      <c r="R16" s="8">
        <v>44424</v>
      </c>
      <c r="S16" s="6">
        <v>44440</v>
      </c>
      <c r="T16" s="4" t="s">
        <v>33</v>
      </c>
      <c r="U16" s="4">
        <v>259.75</v>
      </c>
      <c r="V16" s="4">
        <v>0</v>
      </c>
      <c r="W16" s="4">
        <v>0</v>
      </c>
      <c r="X16" s="4">
        <v>2225175</v>
      </c>
    </row>
    <row r="17" s="4" customFormat="1" spans="1:24">
      <c r="A17" s="4">
        <v>16079137184</v>
      </c>
      <c r="B17" s="4" t="s">
        <v>25</v>
      </c>
      <c r="C17" s="4" t="s">
        <v>34</v>
      </c>
      <c r="D17" s="4" t="s">
        <v>63</v>
      </c>
      <c r="E17" s="4" t="s">
        <v>64</v>
      </c>
      <c r="F17" s="6">
        <v>44424</v>
      </c>
      <c r="G17" s="6">
        <v>44425</v>
      </c>
      <c r="H17" s="4">
        <v>1</v>
      </c>
      <c r="I17" s="4">
        <v>1</v>
      </c>
      <c r="J17" s="4">
        <v>1</v>
      </c>
      <c r="K17" s="4" t="s">
        <v>29</v>
      </c>
      <c r="L17" s="4">
        <v>-259.75</v>
      </c>
      <c r="M17" s="4">
        <v>-259.75</v>
      </c>
      <c r="N17" s="4" t="s">
        <v>65</v>
      </c>
      <c r="O17" s="4" t="s">
        <v>42</v>
      </c>
      <c r="P17" s="4" t="s">
        <v>32</v>
      </c>
      <c r="Q17" s="4">
        <v>0</v>
      </c>
      <c r="R17" s="8">
        <v>44424</v>
      </c>
      <c r="S17" s="6">
        <v>44440</v>
      </c>
      <c r="T17" s="4" t="s">
        <v>33</v>
      </c>
      <c r="U17" s="4">
        <v>-259.75</v>
      </c>
      <c r="V17" s="4">
        <v>0</v>
      </c>
      <c r="W17" s="4">
        <v>0</v>
      </c>
      <c r="X17" s="4">
        <v>2225175</v>
      </c>
    </row>
    <row r="18" s="4" customFormat="1" spans="1:23">
      <c r="A18" s="4">
        <v>16078910507</v>
      </c>
      <c r="B18" s="4" t="s">
        <v>25</v>
      </c>
      <c r="C18" s="4" t="s">
        <v>34</v>
      </c>
      <c r="D18" s="4" t="s">
        <v>57</v>
      </c>
      <c r="E18" s="4" t="s">
        <v>58</v>
      </c>
      <c r="F18" s="6">
        <v>44424</v>
      </c>
      <c r="G18" s="6">
        <v>44425</v>
      </c>
      <c r="H18" s="4">
        <v>1</v>
      </c>
      <c r="I18" s="4">
        <v>1</v>
      </c>
      <c r="J18" s="4">
        <v>1</v>
      </c>
      <c r="K18" s="4" t="s">
        <v>29</v>
      </c>
      <c r="L18" s="4">
        <v>-900</v>
      </c>
      <c r="M18" s="4">
        <v>-900</v>
      </c>
      <c r="N18" s="4" t="s">
        <v>59</v>
      </c>
      <c r="O18" s="4" t="s">
        <v>42</v>
      </c>
      <c r="P18" s="4" t="s">
        <v>32</v>
      </c>
      <c r="Q18" s="4">
        <v>0</v>
      </c>
      <c r="R18" s="8">
        <v>44424</v>
      </c>
      <c r="S18" s="6">
        <v>44440</v>
      </c>
      <c r="T18" s="4" t="s">
        <v>33</v>
      </c>
      <c r="U18" s="4">
        <v>-900</v>
      </c>
      <c r="V18" s="4">
        <v>0</v>
      </c>
      <c r="W18" s="4">
        <v>0</v>
      </c>
    </row>
    <row r="19" s="4" customFormat="1" spans="1:23">
      <c r="A19" s="4">
        <v>16079326638</v>
      </c>
      <c r="B19" s="4" t="s">
        <v>25</v>
      </c>
      <c r="C19" s="4" t="s">
        <v>26</v>
      </c>
      <c r="D19" s="4" t="s">
        <v>57</v>
      </c>
      <c r="E19" s="4" t="s">
        <v>58</v>
      </c>
      <c r="F19" s="6">
        <v>44424</v>
      </c>
      <c r="G19" s="6">
        <v>44425</v>
      </c>
      <c r="H19" s="4">
        <v>1</v>
      </c>
      <c r="I19" s="4">
        <v>1</v>
      </c>
      <c r="J19" s="4">
        <v>1</v>
      </c>
      <c r="K19" s="4" t="s">
        <v>29</v>
      </c>
      <c r="L19" s="4">
        <v>900</v>
      </c>
      <c r="M19" s="4">
        <v>900</v>
      </c>
      <c r="N19" s="4" t="s">
        <v>66</v>
      </c>
      <c r="O19" s="4" t="s">
        <v>42</v>
      </c>
      <c r="P19" s="4" t="s">
        <v>32</v>
      </c>
      <c r="Q19" s="4">
        <v>0</v>
      </c>
      <c r="R19" s="8">
        <v>44424</v>
      </c>
      <c r="S19" s="6">
        <v>44440</v>
      </c>
      <c r="T19" s="4" t="s">
        <v>33</v>
      </c>
      <c r="U19" s="4">
        <v>900</v>
      </c>
      <c r="V19" s="4">
        <v>0</v>
      </c>
      <c r="W19" s="4">
        <v>0</v>
      </c>
    </row>
    <row r="20" s="4" customFormat="1" spans="1:23">
      <c r="A20" s="4">
        <v>16079326638</v>
      </c>
      <c r="B20" s="4" t="s">
        <v>25</v>
      </c>
      <c r="C20" s="4" t="s">
        <v>34</v>
      </c>
      <c r="D20" s="4" t="s">
        <v>57</v>
      </c>
      <c r="E20" s="4" t="s">
        <v>58</v>
      </c>
      <c r="F20" s="6">
        <v>44424</v>
      </c>
      <c r="G20" s="6">
        <v>44425</v>
      </c>
      <c r="H20" s="4">
        <v>1</v>
      </c>
      <c r="I20" s="4">
        <v>1</v>
      </c>
      <c r="J20" s="4">
        <v>1</v>
      </c>
      <c r="K20" s="4" t="s">
        <v>29</v>
      </c>
      <c r="L20" s="4">
        <v>-900</v>
      </c>
      <c r="M20" s="4">
        <v>-900</v>
      </c>
      <c r="N20" s="4" t="s">
        <v>66</v>
      </c>
      <c r="O20" s="4" t="s">
        <v>42</v>
      </c>
      <c r="P20" s="4" t="s">
        <v>32</v>
      </c>
      <c r="Q20" s="4">
        <v>0</v>
      </c>
      <c r="R20" s="8">
        <v>44424</v>
      </c>
      <c r="S20" s="6">
        <v>44440</v>
      </c>
      <c r="T20" s="4" t="s">
        <v>33</v>
      </c>
      <c r="U20" s="4">
        <v>-900</v>
      </c>
      <c r="V20" s="4">
        <v>0</v>
      </c>
      <c r="W20" s="4">
        <v>0</v>
      </c>
    </row>
    <row r="21" s="4" customFormat="1" spans="1:24">
      <c r="A21" s="4">
        <v>16079784183</v>
      </c>
      <c r="B21" s="4" t="s">
        <v>25</v>
      </c>
      <c r="C21" s="4" t="s">
        <v>26</v>
      </c>
      <c r="D21" s="4" t="s">
        <v>60</v>
      </c>
      <c r="E21" s="4" t="s">
        <v>67</v>
      </c>
      <c r="F21" s="6">
        <v>44424</v>
      </c>
      <c r="G21" s="6">
        <v>44425</v>
      </c>
      <c r="H21" s="4">
        <v>1</v>
      </c>
      <c r="I21" s="4">
        <v>1</v>
      </c>
      <c r="J21" s="4">
        <v>1</v>
      </c>
      <c r="K21" s="4" t="s">
        <v>29</v>
      </c>
      <c r="L21" s="4">
        <v>247.86</v>
      </c>
      <c r="M21" s="4">
        <v>247.86</v>
      </c>
      <c r="N21" s="4" t="s">
        <v>68</v>
      </c>
      <c r="O21" s="4" t="s">
        <v>42</v>
      </c>
      <c r="P21" s="4" t="s">
        <v>32</v>
      </c>
      <c r="Q21" s="4">
        <v>0</v>
      </c>
      <c r="R21" s="8">
        <v>44424</v>
      </c>
      <c r="S21" s="6">
        <v>44440</v>
      </c>
      <c r="T21" s="4" t="s">
        <v>33</v>
      </c>
      <c r="U21" s="4">
        <v>247.86</v>
      </c>
      <c r="V21" s="4">
        <v>0</v>
      </c>
      <c r="W21" s="4">
        <v>0</v>
      </c>
      <c r="X21" s="4">
        <v>2225294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E38" sqref="E38"/>
    </sheetView>
  </sheetViews>
  <sheetFormatPr defaultColWidth="9" defaultRowHeight="13.5"/>
  <cols>
    <col min="1" max="1" width="13.125" style="4" customWidth="1"/>
    <col min="2" max="2" width="10.375" style="4"/>
    <col min="3" max="3" width="11.25" style="4" customWidth="1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</v>
      </c>
    </row>
    <row r="2" s="4" customFormat="1" hidden="1" spans="1:9">
      <c r="A2" s="4">
        <v>16058275275</v>
      </c>
      <c r="B2" s="6">
        <v>44421</v>
      </c>
      <c r="C2" s="6">
        <v>44424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 t="shared" ref="G2:G10" si="0"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16058711230</v>
      </c>
      <c r="B3" s="6">
        <v>44421</v>
      </c>
      <c r="C3" s="6">
        <v>44424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si="0"/>
        <v>#N/A</v>
      </c>
      <c r="H3" s="4" t="e">
        <f>$H$1&amp;F3</f>
        <v>#N/A</v>
      </c>
      <c r="I3" s="4" t="e">
        <f>VLOOKUP(A3,HOP!A:T,20,0)</f>
        <v>#N/A</v>
      </c>
    </row>
    <row r="4" s="5" customFormat="1" spans="1:10">
      <c r="A4" s="5">
        <v>16065564268</v>
      </c>
      <c r="B4" s="7">
        <v>44421</v>
      </c>
      <c r="C4" s="7">
        <v>44422</v>
      </c>
      <c r="D4" s="5">
        <v>-27.67</v>
      </c>
      <c r="E4" s="5" t="e">
        <f>VLOOKUP(A4,HOP!A:L,12,0)</f>
        <v>#N/A</v>
      </c>
      <c r="F4" s="5">
        <v>2223018</v>
      </c>
      <c r="G4" s="5" t="e">
        <f t="shared" si="0"/>
        <v>#N/A</v>
      </c>
      <c r="H4" s="5" t="str">
        <f>$H$1&amp;F4</f>
        <v>，2223018</v>
      </c>
      <c r="I4" s="5" t="e">
        <f>VLOOKUP(A4,HOP!A:T,20,0)</f>
        <v>#N/A</v>
      </c>
      <c r="J4" s="5" t="s">
        <v>70</v>
      </c>
    </row>
    <row r="5" s="4" customFormat="1" hidden="1" spans="1:9">
      <c r="A5" s="4">
        <v>16076900589</v>
      </c>
      <c r="B5" s="6">
        <v>44424</v>
      </c>
      <c r="C5" s="6">
        <v>44425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>$H$1&amp;F5</f>
        <v>#N/A</v>
      </c>
      <c r="I5" s="4" t="e">
        <f>VLOOKUP(A5,HOP!A:T,20,0)</f>
        <v>#N/A</v>
      </c>
    </row>
    <row r="6" s="4" customFormat="1" spans="1:9">
      <c r="A6" s="4">
        <v>16077463850</v>
      </c>
      <c r="B6" s="6">
        <v>44424</v>
      </c>
      <c r="C6" s="6">
        <v>44425</v>
      </c>
      <c r="D6" s="4">
        <v>526</v>
      </c>
      <c r="E6" s="4" t="str">
        <f>VLOOKUP(A6,HOP!A:L,12,0)</f>
        <v>526.00</v>
      </c>
      <c r="F6" s="4" t="str">
        <f>VLOOKUP(A6,HOP!A:C,3,0)</f>
        <v>2224937</v>
      </c>
      <c r="G6" s="4">
        <f t="shared" si="0"/>
        <v>0</v>
      </c>
      <c r="H6" s="4" t="str">
        <f>$H$1&amp;F6</f>
        <v>，2224937</v>
      </c>
      <c r="I6" s="4" t="str">
        <f>VLOOKUP(A6,HOP!A:T,20,0)</f>
        <v>直连</v>
      </c>
    </row>
    <row r="7" s="4" customFormat="1" spans="1:9">
      <c r="A7" s="4">
        <v>16077507339</v>
      </c>
      <c r="B7" s="6">
        <v>44424</v>
      </c>
      <c r="C7" s="6">
        <v>44425</v>
      </c>
      <c r="D7" s="4">
        <v>1432.08</v>
      </c>
      <c r="E7" s="4" t="str">
        <f>VLOOKUP(A7,HOP!A:L,12,0)</f>
        <v>1432.08</v>
      </c>
      <c r="F7" s="4" t="str">
        <f>VLOOKUP(A7,HOP!A:C,3,0)</f>
        <v>2224943</v>
      </c>
      <c r="G7" s="4">
        <f t="shared" si="0"/>
        <v>0</v>
      </c>
      <c r="H7" s="4" t="str">
        <f>$H$1&amp;F7</f>
        <v>，2224943</v>
      </c>
      <c r="I7" s="4" t="str">
        <f>VLOOKUP(A7,HOP!A:T,20,0)</f>
        <v>直采</v>
      </c>
    </row>
    <row r="8" s="4" customFormat="1" spans="1:9">
      <c r="A8" s="4">
        <v>16078070885</v>
      </c>
      <c r="B8" s="6">
        <v>44424</v>
      </c>
      <c r="C8" s="6">
        <v>44425</v>
      </c>
      <c r="D8" s="4">
        <v>418.2</v>
      </c>
      <c r="E8" s="4" t="str">
        <f>VLOOKUP(A8,HOP!A:L,12,0)</f>
        <v>418.20</v>
      </c>
      <c r="F8" s="4" t="str">
        <f>VLOOKUP(A8,HOP!A:C,3,0)</f>
        <v>2225031</v>
      </c>
      <c r="G8" s="4">
        <f t="shared" si="0"/>
        <v>0</v>
      </c>
      <c r="H8" s="4" t="str">
        <f>$H$1&amp;F8</f>
        <v>，2225031</v>
      </c>
      <c r="I8" s="4" t="str">
        <f>VLOOKUP(A8,HOP!A:T,20,0)</f>
        <v>Saas酒店</v>
      </c>
    </row>
    <row r="9" s="4" customFormat="1" spans="1:9">
      <c r="A9" s="4">
        <v>16078174311</v>
      </c>
      <c r="B9" s="6">
        <v>44424</v>
      </c>
      <c r="C9" s="6">
        <v>44425</v>
      </c>
      <c r="D9" s="4">
        <v>287.29</v>
      </c>
      <c r="E9" s="4" t="str">
        <f>VLOOKUP(A9,HOP!A:L,12,0)</f>
        <v>287.29</v>
      </c>
      <c r="F9" s="4" t="str">
        <f>VLOOKUP(A9,HOP!A:C,3,0)</f>
        <v>2225041</v>
      </c>
      <c r="G9" s="4">
        <f t="shared" si="0"/>
        <v>0</v>
      </c>
      <c r="H9" s="4" t="str">
        <f>$H$1&amp;F9</f>
        <v>，2225041</v>
      </c>
      <c r="I9" s="4" t="str">
        <f>VLOOKUP(A9,HOP!A:T,20,0)</f>
        <v>直连</v>
      </c>
    </row>
    <row r="10" s="4" customFormat="1" spans="1:9">
      <c r="A10" s="4">
        <v>16078264225</v>
      </c>
      <c r="B10" s="6">
        <v>44424</v>
      </c>
      <c r="C10" s="6">
        <v>44425</v>
      </c>
      <c r="D10" s="4">
        <v>295.8</v>
      </c>
      <c r="E10" s="4" t="str">
        <f>VLOOKUP(A10,HOP!A:L,12,0)</f>
        <v>295.80</v>
      </c>
      <c r="F10" s="4" t="str">
        <f>VLOOKUP(A10,HOP!A:C,3,0)</f>
        <v>2225055</v>
      </c>
      <c r="G10" s="4">
        <f t="shared" si="0"/>
        <v>0</v>
      </c>
      <c r="H10" s="4" t="str">
        <f>$H$1&amp;F10</f>
        <v>，2225055</v>
      </c>
      <c r="I10" s="4" t="str">
        <f>VLOOKUP(A10,HOP!A:T,20,0)</f>
        <v>Saas酒店</v>
      </c>
    </row>
    <row r="11" s="4" customFormat="1" spans="1:9">
      <c r="A11" s="4">
        <v>16079074569</v>
      </c>
      <c r="B11" s="6">
        <v>44424</v>
      </c>
      <c r="C11" s="6">
        <v>44425</v>
      </c>
      <c r="D11" s="4">
        <v>212.16</v>
      </c>
      <c r="E11" s="4" t="str">
        <f>VLOOKUP(A11,HOP!A:L,12,0)</f>
        <v>212.16</v>
      </c>
      <c r="F11" s="4" t="str">
        <f>VLOOKUP(A11,HOP!A:C,3,0)</f>
        <v>2225165</v>
      </c>
      <c r="G11" s="4">
        <f t="shared" ref="G11:G17" si="1">D11-E11</f>
        <v>0</v>
      </c>
      <c r="H11" s="4" t="str">
        <f t="shared" ref="H11:H17" si="2">$H$1&amp;F11</f>
        <v>，2225165</v>
      </c>
      <c r="I11" s="4" t="str">
        <f>VLOOKUP(A11,HOP!A:T,20,0)</f>
        <v>直采</v>
      </c>
    </row>
    <row r="12" s="4" customFormat="1" hidden="1" spans="1:9">
      <c r="A12" s="4">
        <v>16079137184</v>
      </c>
      <c r="B12" s="6">
        <v>44424</v>
      </c>
      <c r="C12" s="6">
        <v>44425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1"/>
        <v>#N/A</v>
      </c>
      <c r="H12" s="4" t="e">
        <f t="shared" si="2"/>
        <v>#N/A</v>
      </c>
      <c r="I12" s="4" t="e">
        <f>VLOOKUP(A12,HOP!A:T,20,0)</f>
        <v>#N/A</v>
      </c>
    </row>
    <row r="13" s="4" customFormat="1" hidden="1" spans="1:9">
      <c r="A13" s="4">
        <v>16078910507</v>
      </c>
      <c r="B13" s="6">
        <v>44424</v>
      </c>
      <c r="C13" s="6">
        <v>44425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1"/>
        <v>#N/A</v>
      </c>
      <c r="H13" s="4" t="e">
        <f>$H$1&amp;F13</f>
        <v>#N/A</v>
      </c>
      <c r="I13" s="4" t="e">
        <f>VLOOKUP(A13,HOP!A:T,20,0)</f>
        <v>#N/A</v>
      </c>
    </row>
    <row r="14" s="4" customFormat="1" hidden="1" spans="1:9">
      <c r="A14" s="4">
        <v>16079326638</v>
      </c>
      <c r="B14" s="6">
        <v>44424</v>
      </c>
      <c r="C14" s="6">
        <v>44425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1"/>
        <v>#N/A</v>
      </c>
      <c r="H14" s="4" t="e">
        <f>$H$1&amp;F14</f>
        <v>#N/A</v>
      </c>
      <c r="I14" s="4" t="e">
        <f>VLOOKUP(A14,HOP!A:T,20,0)</f>
        <v>#N/A</v>
      </c>
    </row>
    <row r="15" s="4" customFormat="1" spans="1:9">
      <c r="A15" s="4">
        <v>16079784183</v>
      </c>
      <c r="B15" s="6">
        <v>44424</v>
      </c>
      <c r="C15" s="6">
        <v>44425</v>
      </c>
      <c r="D15" s="4">
        <v>247.86</v>
      </c>
      <c r="E15" s="4" t="str">
        <f>VLOOKUP(A15,HOP!A:L,12,0)</f>
        <v>247.86</v>
      </c>
      <c r="F15" s="4" t="str">
        <f>VLOOKUP(A15,HOP!A:C,3,0)</f>
        <v>2225294</v>
      </c>
      <c r="G15" s="4">
        <f t="shared" si="1"/>
        <v>0</v>
      </c>
      <c r="H15" s="4" t="str">
        <f>$H$1&amp;F15</f>
        <v>，2225294</v>
      </c>
      <c r="I15" s="4" t="str">
        <f>VLOOKUP(A15,HOP!A:T,20,0)</f>
        <v>直采</v>
      </c>
    </row>
    <row r="17" spans="4:4">
      <c r="D17" s="4">
        <f>SUM(D2:D16)</f>
        <v>3391.72</v>
      </c>
    </row>
    <row r="21" spans="1:5">
      <c r="A21" s="4" t="s">
        <v>71</v>
      </c>
      <c r="D21" s="4">
        <v>1892.1</v>
      </c>
      <c r="E21" s="4">
        <v>2278.37</v>
      </c>
    </row>
    <row r="22" spans="1:5">
      <c r="A22" s="4" t="s">
        <v>72</v>
      </c>
      <c r="D22" s="4">
        <v>785.62</v>
      </c>
      <c r="E22" s="4">
        <v>946</v>
      </c>
    </row>
    <row r="23" spans="1:5">
      <c r="A23" s="4" t="s">
        <v>73</v>
      </c>
      <c r="D23" s="4">
        <v>714</v>
      </c>
      <c r="E23" s="4">
        <v>859.77</v>
      </c>
    </row>
    <row r="24" spans="1:5">
      <c r="A24" s="4" t="s">
        <v>74</v>
      </c>
      <c r="D24" s="4">
        <f>SUBTOTAL(9,D21:D23)</f>
        <v>3391.72</v>
      </c>
      <c r="E24" s="4">
        <f>SUBTOTAL(9,E21:E23)</f>
        <v>4084.14</v>
      </c>
    </row>
    <row r="25" spans="1:1">
      <c r="A25" s="4" t="s">
        <v>75</v>
      </c>
    </row>
  </sheetData>
  <autoFilter ref="A1:XFD17">
    <filterColumn colId="3">
      <filters blank="1">
        <filter val="418.2"/>
        <filter val="3391.72"/>
        <filter val="526"/>
        <filter val="212.16"/>
        <filter val="247.86"/>
        <filter val="-27.67"/>
        <filter val="295.8"/>
        <filter val="1432.08"/>
        <filter val="287.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</row>
    <row r="2" s="1" customFormat="1" spans="1:20">
      <c r="A2" s="3">
        <v>16079784183</v>
      </c>
      <c r="B2" s="1" t="s">
        <v>93</v>
      </c>
      <c r="C2" s="1" t="s">
        <v>94</v>
      </c>
      <c r="D2" s="1" t="s">
        <v>95</v>
      </c>
      <c r="E2" s="1" t="s">
        <v>68</v>
      </c>
      <c r="F2" s="1" t="s">
        <v>93</v>
      </c>
      <c r="G2" s="1" t="s">
        <v>96</v>
      </c>
      <c r="H2" s="1" t="s">
        <v>97</v>
      </c>
      <c r="I2" s="1" t="s">
        <v>98</v>
      </c>
      <c r="J2" s="1" t="s">
        <v>99</v>
      </c>
      <c r="K2" s="1" t="s">
        <v>98</v>
      </c>
      <c r="L2" s="1" t="s">
        <v>98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</row>
    <row r="3" s="1" customFormat="1" spans="1:20">
      <c r="A3" s="3">
        <v>16079074569</v>
      </c>
      <c r="B3" s="1" t="s">
        <v>93</v>
      </c>
      <c r="C3" s="1" t="s">
        <v>107</v>
      </c>
      <c r="D3" s="1" t="s">
        <v>95</v>
      </c>
      <c r="E3" s="1" t="s">
        <v>62</v>
      </c>
      <c r="F3" s="1" t="s">
        <v>93</v>
      </c>
      <c r="G3" s="1" t="s">
        <v>96</v>
      </c>
      <c r="H3" s="1" t="s">
        <v>97</v>
      </c>
      <c r="I3" s="1" t="s">
        <v>108</v>
      </c>
      <c r="J3" s="1" t="s">
        <v>99</v>
      </c>
      <c r="K3" s="1" t="s">
        <v>108</v>
      </c>
      <c r="L3" s="1" t="s">
        <v>108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109</v>
      </c>
      <c r="R3" s="1" t="s">
        <v>104</v>
      </c>
      <c r="S3" s="1" t="s">
        <v>105</v>
      </c>
      <c r="T3" s="1" t="s">
        <v>106</v>
      </c>
    </row>
    <row r="4" s="1" customFormat="1" spans="1:20">
      <c r="A4" s="3">
        <v>16078264225</v>
      </c>
      <c r="B4" s="1" t="s">
        <v>93</v>
      </c>
      <c r="C4" s="1" t="s">
        <v>110</v>
      </c>
      <c r="D4" s="1" t="s">
        <v>111</v>
      </c>
      <c r="E4" s="1" t="s">
        <v>56</v>
      </c>
      <c r="F4" s="1" t="s">
        <v>93</v>
      </c>
      <c r="G4" s="1" t="s">
        <v>96</v>
      </c>
      <c r="H4" s="1" t="s">
        <v>97</v>
      </c>
      <c r="I4" s="1" t="s">
        <v>112</v>
      </c>
      <c r="J4" s="1" t="s">
        <v>99</v>
      </c>
      <c r="K4" s="1" t="s">
        <v>112</v>
      </c>
      <c r="L4" s="1" t="s">
        <v>112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113</v>
      </c>
      <c r="R4" s="1" t="s">
        <v>104</v>
      </c>
      <c r="S4" s="1" t="s">
        <v>105</v>
      </c>
      <c r="T4" s="1" t="s">
        <v>114</v>
      </c>
    </row>
    <row r="5" s="1" customFormat="1" spans="1:20">
      <c r="A5" s="3">
        <v>16078174311</v>
      </c>
      <c r="B5" s="1" t="s">
        <v>93</v>
      </c>
      <c r="C5" s="1" t="s">
        <v>115</v>
      </c>
      <c r="D5" s="1" t="s">
        <v>116</v>
      </c>
      <c r="E5" s="1" t="s">
        <v>54</v>
      </c>
      <c r="F5" s="1" t="s">
        <v>93</v>
      </c>
      <c r="G5" s="1" t="s">
        <v>96</v>
      </c>
      <c r="H5" s="1" t="s">
        <v>97</v>
      </c>
      <c r="I5" s="1" t="s">
        <v>117</v>
      </c>
      <c r="J5" s="1" t="s">
        <v>99</v>
      </c>
      <c r="K5" s="1" t="s">
        <v>117</v>
      </c>
      <c r="L5" s="1" t="s">
        <v>117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118</v>
      </c>
      <c r="R5" s="1" t="s">
        <v>104</v>
      </c>
      <c r="S5" s="1" t="s">
        <v>105</v>
      </c>
      <c r="T5" s="1" t="s">
        <v>119</v>
      </c>
    </row>
    <row r="6" s="1" customFormat="1" spans="1:20">
      <c r="A6" s="3">
        <v>16078070885</v>
      </c>
      <c r="B6" s="1" t="s">
        <v>93</v>
      </c>
      <c r="C6" s="1" t="s">
        <v>120</v>
      </c>
      <c r="D6" s="1" t="s">
        <v>111</v>
      </c>
      <c r="E6" s="1" t="s">
        <v>51</v>
      </c>
      <c r="F6" s="1" t="s">
        <v>93</v>
      </c>
      <c r="G6" s="1" t="s">
        <v>96</v>
      </c>
      <c r="H6" s="1" t="s">
        <v>97</v>
      </c>
      <c r="I6" s="1" t="s">
        <v>121</v>
      </c>
      <c r="J6" s="1" t="s">
        <v>99</v>
      </c>
      <c r="K6" s="1" t="s">
        <v>121</v>
      </c>
      <c r="L6" s="1" t="s">
        <v>121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122</v>
      </c>
      <c r="R6" s="1" t="s">
        <v>104</v>
      </c>
      <c r="S6" s="1" t="s">
        <v>105</v>
      </c>
      <c r="T6" s="1" t="s">
        <v>114</v>
      </c>
    </row>
    <row r="7" s="1" customFormat="1" spans="1:20">
      <c r="A7" s="3">
        <v>16077507339</v>
      </c>
      <c r="B7" s="1" t="s">
        <v>93</v>
      </c>
      <c r="C7" s="1" t="s">
        <v>123</v>
      </c>
      <c r="D7" s="1" t="s">
        <v>124</v>
      </c>
      <c r="E7" s="1" t="s">
        <v>48</v>
      </c>
      <c r="F7" s="1" t="s">
        <v>93</v>
      </c>
      <c r="G7" s="1" t="s">
        <v>96</v>
      </c>
      <c r="H7" s="1" t="s">
        <v>97</v>
      </c>
      <c r="I7" s="1" t="s">
        <v>125</v>
      </c>
      <c r="J7" s="1" t="s">
        <v>99</v>
      </c>
      <c r="K7" s="1" t="s">
        <v>125</v>
      </c>
      <c r="L7" s="1" t="s">
        <v>125</v>
      </c>
      <c r="M7" s="1" t="s">
        <v>100</v>
      </c>
      <c r="N7" s="1" t="s">
        <v>100</v>
      </c>
      <c r="O7" s="1" t="s">
        <v>101</v>
      </c>
      <c r="P7" s="1" t="s">
        <v>102</v>
      </c>
      <c r="Q7" s="1" t="s">
        <v>126</v>
      </c>
      <c r="R7" s="1" t="s">
        <v>104</v>
      </c>
      <c r="S7" s="1" t="s">
        <v>105</v>
      </c>
      <c r="T7" s="1" t="s">
        <v>106</v>
      </c>
    </row>
    <row r="8" s="1" customFormat="1" spans="1:20">
      <c r="A8" s="3">
        <v>16077463850</v>
      </c>
      <c r="B8" s="1" t="s">
        <v>93</v>
      </c>
      <c r="C8" s="1" t="s">
        <v>127</v>
      </c>
      <c r="D8" s="1" t="s">
        <v>128</v>
      </c>
      <c r="E8" s="1" t="s">
        <v>45</v>
      </c>
      <c r="F8" s="1" t="s">
        <v>93</v>
      </c>
      <c r="G8" s="1" t="s">
        <v>96</v>
      </c>
      <c r="H8" s="1" t="s">
        <v>97</v>
      </c>
      <c r="I8" s="1" t="s">
        <v>129</v>
      </c>
      <c r="J8" s="1" t="s">
        <v>99</v>
      </c>
      <c r="K8" s="1" t="s">
        <v>129</v>
      </c>
      <c r="L8" s="1" t="s">
        <v>129</v>
      </c>
      <c r="M8" s="1" t="s">
        <v>100</v>
      </c>
      <c r="N8" s="1" t="s">
        <v>100</v>
      </c>
      <c r="O8" s="1" t="s">
        <v>101</v>
      </c>
      <c r="P8" s="1" t="s">
        <v>102</v>
      </c>
      <c r="Q8" s="1" t="s">
        <v>130</v>
      </c>
      <c r="R8" s="1" t="s">
        <v>104</v>
      </c>
      <c r="S8" s="1" t="s">
        <v>105</v>
      </c>
      <c r="T8" s="1" t="s">
        <v>119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2021-09-01T02:14:00Z</dcterms:created>
  <dcterms:modified xsi:type="dcterms:W3CDTF">2021-09-03T02:14:47Z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01639D2613B84519A08CE4444750EFB9</vt:lpwstr>
  </property>
  <property fmtid="{D5CDD505-2E9C-101B-9397-08002B2CF9AE}" pid="3" name="KSOProductBuildVer">
    <vt:lpwstr>2052-11.1.0.10503</vt:lpwstr>
  </property>
</Properties>
</file>