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<sst xmlns="http://schemas.openxmlformats.org/spreadsheetml/2006/main" count="605" uniqueCount="212">
  <si>
    <t>去哪儿网酒店预付对账单</t>
  </si>
  <si>
    <t>供应商名称：</t>
  </si>
  <si>
    <t>港丰国际</t>
  </si>
  <si>
    <t>结算周期：</t>
  </si>
  <si>
    <t>2021-08-30至2021-09-05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</si>
  <si>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</si>
  <si>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</si>
  <si>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</si>
  <si>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</si>
  <si>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</si>
  <si>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</si>
  <si>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</si>
  <si>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</si>
  <si>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</si>
  <si>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</si>
  <si>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</si>
  <si>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</si>
  <si>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</si>
  <si>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</si>
  <si>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</si>
  <si>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¥18,606.43</t>
  </si>
  <si>
    <t>¥1,523.43</t>
  </si>
  <si>
    <t>¥17,083.00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</si>
  <si>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</si>
  <si>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</si>
  <si>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</si>
  <si>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</si>
  <si>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</si>
  <si>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</si>
  <si>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</si>
  <si>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</si>
  <si>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</si>
  <si>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</si>
  <si>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</si>
  <si>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</si>
  <si>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</si>
  <si>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</si>
  <si>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</si>
  <si>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</si>
  <si>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</si>
  <si>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</si>
  <si>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</si>
  <si>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</si>
  <si>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</si>
  <si>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</si>
  <si>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</si>
  <si>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</si>
  <si>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</si>
  <si>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</si>
  <si>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</si>
  <si>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</si>
  <si>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</si>
  <si>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</si>
  <si>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</si>
  <si>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</si>
  <si>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</si>
  <si>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</si>
  <si>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</si>
  <si>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</si>
  <si>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</si>
  <si>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</si>
  <si>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</si>
  <si>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</si>
  <si>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</si>
  <si>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</si>
  <si>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</si>
  <si>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</si>
  <si>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</si>
  <si>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</si>
  <si>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702739620288</t>
  </si>
  <si>
    <t>2236518</t>
  </si>
  <si>
    <t>酒店预付</t>
  </si>
  <si>
    <t>否</t>
  </si>
  <si>
    <t>普通</t>
  </si>
  <si>
    <t>221948519</t>
  </si>
  <si>
    <t>旭逸酒店 · 荃湾</t>
  </si>
  <si>
    <t>1619975</t>
  </si>
  <si>
    <t>CHAN/CHUNGHEI</t>
  </si>
  <si>
    <t>2021-08-29</t>
  </si>
  <si>
    <t>2021-08-30</t>
  </si>
  <si>
    <t>¥575.43</t>
  </si>
  <si>
    <t>¥44.43</t>
  </si>
  <si>
    <t>¥531.00</t>
  </si>
  <si>
    <t>Superior Ease</t>
  </si>
  <si>
    <t>WEBSITE</t>
  </si>
  <si>
    <t>702737127672</t>
  </si>
  <si>
    <t>2234981</t>
  </si>
  <si>
    <t>158584139</t>
  </si>
  <si>
    <t>波士顿公园广场酒店</t>
  </si>
  <si>
    <t>WANG/XIAOCHUAN</t>
  </si>
  <si>
    <t>2021-08-27</t>
  </si>
  <si>
    <t>¥4,155.00</t>
  </si>
  <si>
    <t>¥381.00</t>
  </si>
  <si>
    <t>¥3,774.00</t>
  </si>
  <si>
    <t>Cozy Room</t>
  </si>
  <si>
    <t>702730692105</t>
  </si>
  <si>
    <t>2227759</t>
  </si>
  <si>
    <t>LIN/RONGWEI</t>
  </si>
  <si>
    <t>2021-08-20</t>
  </si>
  <si>
    <t>2021-08-26</t>
  </si>
  <si>
    <t>2021-08-31</t>
  </si>
  <si>
    <t>¥5,550.00</t>
  </si>
  <si>
    <t>¥415.00</t>
  </si>
  <si>
    <t>¥5,135.00</t>
  </si>
  <si>
    <t>702739154543</t>
  </si>
  <si>
    <t>2236411</t>
  </si>
  <si>
    <t>221944376</t>
  </si>
  <si>
    <t>阿德莱德帕荣嘎酒店</t>
  </si>
  <si>
    <t>XU/MING|LUO/SUIFANG|ZHENG/YONGQUAN|LIU/QIANYA</t>
  </si>
  <si>
    <t>2021-09-01</t>
  </si>
  <si>
    <t>¥722.00</t>
  </si>
  <si>
    <t>¥54.00</t>
  </si>
  <si>
    <t>¥668.00</t>
  </si>
  <si>
    <t>deluxe queen bed room</t>
  </si>
  <si>
    <t>702697539442</t>
  </si>
  <si>
    <t>2201279</t>
  </si>
  <si>
    <t>158554652</t>
  </si>
  <si>
    <t>波士顿洛根机场希尔顿酒店</t>
  </si>
  <si>
    <t>CAI/YIWEN</t>
  </si>
  <si>
    <t>2021-07-18</t>
  </si>
  <si>
    <t>¥1,198.00</t>
  </si>
  <si>
    <t>¥89.00</t>
  </si>
  <si>
    <t>¥1,109.00</t>
  </si>
  <si>
    <t>1 King Bed</t>
  </si>
  <si>
    <t>702728899475</t>
  </si>
  <si>
    <t>2226259</t>
  </si>
  <si>
    <t>ZHANG/HONGMING</t>
  </si>
  <si>
    <t>2021-08-18</t>
  </si>
  <si>
    <t>2021-09-02</t>
  </si>
  <si>
    <t>¥3,078.00</t>
  </si>
  <si>
    <t>¥246.00</t>
  </si>
  <si>
    <t>¥2,832.00</t>
  </si>
  <si>
    <t>702741869701</t>
  </si>
  <si>
    <t>2238174</t>
  </si>
  <si>
    <t>179440067</t>
  </si>
  <si>
    <t>迪拜喜来登大酒店</t>
  </si>
  <si>
    <t>BEKMYRZA/YERLAN</t>
  </si>
  <si>
    <t>2021-09-03</t>
  </si>
  <si>
    <t>¥1,548.00</t>
  </si>
  <si>
    <t>¥144.00</t>
  </si>
  <si>
    <t>¥1,404.00</t>
  </si>
  <si>
    <t>Deluxe king bed room</t>
  </si>
  <si>
    <t>702741432240</t>
  </si>
  <si>
    <t>2238275</t>
  </si>
  <si>
    <t>207767777</t>
  </si>
  <si>
    <t>首尔华美达安可酒店</t>
  </si>
  <si>
    <t>REN/ZHONGLIN</t>
  </si>
  <si>
    <t>2021-09-05</t>
  </si>
  <si>
    <t>¥1,780.00</t>
  </si>
  <si>
    <t>¥150.00</t>
  </si>
  <si>
    <t>¥1,630.00</t>
  </si>
  <si>
    <t>Deluxe Twin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</si>
  <si>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</si>
  <si>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</si>
  <si>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</si>
  <si>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</si>
  <si>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</si>
  <si>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</si>
  <si>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</si>
  <si>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</si>
  <si>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</si>
  <si>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</si>
  <si>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</si>
  <si>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A210907112935481</t>
  </si>
  <si>
    <r>
      <t>总计：</t>
    </r>
    <r>
      <rPr>
        <sz val="10"/>
        <rFont val="Arial"/>
        <charset val="134"/>
      </rPr>
      <t>17083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</si>
  <si>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</si>
  <si>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</si>
  <si>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</si>
  <si>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</si>
  <si>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</si>
  <si>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</si>
  <si>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</si>
  <si>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</si>
  <si>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</si>
  <si>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</si>
  <si>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</si>
  <si>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</si>
  <si>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</si>
  <si>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</si>
  <si>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</si>
  <si>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</si>
  <si>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CAI YIWEN</t>
  </si>
  <si>
    <t>退房日周结</t>
  </si>
  <si>
    <t>1109.00</t>
  </si>
  <si>
    <t>RMB</t>
  </si>
  <si>
    <t>0</t>
  </si>
  <si>
    <t>0.00</t>
  </si>
  <si>
    <t>去哪儿直连</t>
  </si>
  <si>
    <t>2021-07-18 16:02:19</t>
  </si>
  <si>
    <t>汇智国际旅游发展有限公司</t>
  </si>
  <si>
    <t>直连</t>
  </si>
  <si>
    <t>ZHANG HONGMING</t>
  </si>
  <si>
    <t>2832.00</t>
  </si>
  <si>
    <t>2021-08-18 09:50:05</t>
  </si>
  <si>
    <t>LIN RONGWEI</t>
  </si>
  <si>
    <t>5135.00</t>
  </si>
  <si>
    <t>2021-08-20 01:09:04</t>
  </si>
  <si>
    <t>WANG XIAOCHUAN</t>
  </si>
  <si>
    <t>3774.00</t>
  </si>
  <si>
    <t>2021-08-27 20:56:48</t>
  </si>
  <si>
    <t>XU MING,LUO SUIFANG,ZHENG YONGQUAN,LIU QIANYA</t>
  </si>
  <si>
    <t>668.00</t>
  </si>
  <si>
    <t>2021-08-29 15:37:45</t>
  </si>
  <si>
    <t>CHAN CHUNGHEI</t>
  </si>
  <si>
    <t>531.00</t>
  </si>
  <si>
    <t>2021-08-29 17:51:09</t>
  </si>
  <si>
    <t>BEKMYRZA YERLAN</t>
  </si>
  <si>
    <t>1404.00</t>
  </si>
  <si>
    <t>2021-08-31 13:30:40</t>
  </si>
  <si>
    <t>REN ZHONGLIN</t>
  </si>
  <si>
    <t>1630.00</t>
  </si>
  <si>
    <t>2021-08-31 15:22:36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</si>
</sst>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14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5" borderId="13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8" fillId="26" borderId="14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4" fillId="26" borderId="11" applyNumberFormat="0" applyAlignment="0" applyProtection="0">
      <alignment vertical="center"/>
    </xf>
    <xf numFmtId="0" fontId="33" fillId="31" borderId="17" applyNumberFormat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 t="s">
        <v>86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3</v>
      </c>
      <c r="N3" s="7" t="s">
        <v>90</v>
      </c>
      <c r="O3" s="7" t="s">
        <v>90</v>
      </c>
      <c r="P3" s="7" t="s">
        <v>79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95</v>
      </c>
      <c r="B4" s="6" t="s">
        <v>96</v>
      </c>
      <c r="C4" s="6" t="s">
        <v>71</v>
      </c>
      <c r="D4" s="6" t="s">
        <v>72</v>
      </c>
      <c r="E4" s="6" t="s">
        <v>73</v>
      </c>
      <c r="F4" s="6" t="s">
        <v>72</v>
      </c>
      <c r="G4" s="6" t="s">
        <v>87</v>
      </c>
      <c r="H4" s="7" t="s">
        <v>88</v>
      </c>
      <c r="I4" s="7" t="s">
        <v>76</v>
      </c>
      <c r="J4" s="7" t="s">
        <v>2</v>
      </c>
      <c r="K4" s="7" t="s">
        <v>97</v>
      </c>
      <c r="L4" s="7">
        <v>1</v>
      </c>
      <c r="M4" s="7">
        <v>5</v>
      </c>
      <c r="N4" s="7" t="s">
        <v>98</v>
      </c>
      <c r="O4" s="7" t="s">
        <v>99</v>
      </c>
      <c r="P4" s="7" t="s">
        <v>100</v>
      </c>
      <c r="Q4" s="7"/>
      <c r="R4" s="11" t="s">
        <v>101</v>
      </c>
      <c r="S4" s="12" t="s">
        <v>19</v>
      </c>
      <c r="T4" s="7"/>
      <c r="U4" s="11" t="s">
        <v>19</v>
      </c>
      <c r="V4" s="11" t="s">
        <v>101</v>
      </c>
      <c r="W4" s="12" t="s">
        <v>102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94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104</v>
      </c>
      <c r="B5" s="6" t="s">
        <v>105</v>
      </c>
      <c r="C5" s="6" t="s">
        <v>71</v>
      </c>
      <c r="D5" s="6" t="s">
        <v>72</v>
      </c>
      <c r="E5" s="6" t="s">
        <v>73</v>
      </c>
      <c r="F5" s="6" t="s">
        <v>72</v>
      </c>
      <c r="G5" s="6" t="s">
        <v>106</v>
      </c>
      <c r="H5" s="7" t="s">
        <v>107</v>
      </c>
      <c r="I5" s="7" t="s">
        <v>76</v>
      </c>
      <c r="J5" s="7" t="s">
        <v>2</v>
      </c>
      <c r="K5" s="7" t="s">
        <v>108</v>
      </c>
      <c r="L5" s="7">
        <v>2</v>
      </c>
      <c r="M5" s="7">
        <v>1</v>
      </c>
      <c r="N5" s="7" t="s">
        <v>78</v>
      </c>
      <c r="O5" s="7" t="s">
        <v>100</v>
      </c>
      <c r="P5" s="7" t="s">
        <v>109</v>
      </c>
      <c r="Q5" s="7"/>
      <c r="R5" s="11" t="s">
        <v>110</v>
      </c>
      <c r="S5" s="12" t="s">
        <v>19</v>
      </c>
      <c r="T5" s="7"/>
      <c r="U5" s="11" t="s">
        <v>19</v>
      </c>
      <c r="V5" s="11" t="s">
        <v>110</v>
      </c>
      <c r="W5" s="12" t="s">
        <v>111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114</v>
      </c>
      <c r="B6" s="6" t="s">
        <v>115</v>
      </c>
      <c r="C6" s="6" t="s">
        <v>71</v>
      </c>
      <c r="D6" s="6" t="s">
        <v>72</v>
      </c>
      <c r="E6" s="6" t="s">
        <v>73</v>
      </c>
      <c r="F6" s="6" t="s">
        <v>72</v>
      </c>
      <c r="G6" s="6" t="s">
        <v>116</v>
      </c>
      <c r="H6" s="7" t="s">
        <v>117</v>
      </c>
      <c r="I6" s="7" t="s">
        <v>76</v>
      </c>
      <c r="J6" s="7" t="s">
        <v>2</v>
      </c>
      <c r="K6" s="7" t="s">
        <v>118</v>
      </c>
      <c r="L6" s="7">
        <v>1</v>
      </c>
      <c r="M6" s="7">
        <v>1</v>
      </c>
      <c r="N6" s="7" t="s">
        <v>119</v>
      </c>
      <c r="O6" s="7" t="s">
        <v>100</v>
      </c>
      <c r="P6" s="7" t="s">
        <v>109</v>
      </c>
      <c r="Q6" s="7"/>
      <c r="R6" s="11" t="s">
        <v>120</v>
      </c>
      <c r="S6" s="12" t="s">
        <v>19</v>
      </c>
      <c r="T6" s="7"/>
      <c r="U6" s="11" t="s">
        <v>19</v>
      </c>
      <c r="V6" s="11" t="s">
        <v>120</v>
      </c>
      <c r="W6" s="12" t="s">
        <v>121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122</v>
      </c>
      <c r="AD6" t="s">
        <v>6</v>
      </c>
      <c r="AE6" t="s">
        <v>123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124</v>
      </c>
      <c r="B7" s="6" t="s">
        <v>125</v>
      </c>
      <c r="C7" s="6" t="s">
        <v>71</v>
      </c>
      <c r="D7" s="6" t="s">
        <v>72</v>
      </c>
      <c r="E7" s="6" t="s">
        <v>73</v>
      </c>
      <c r="F7" s="6" t="s">
        <v>72</v>
      </c>
      <c r="G7" s="6" t="s">
        <v>87</v>
      </c>
      <c r="H7" s="7" t="s">
        <v>88</v>
      </c>
      <c r="I7" s="7" t="s">
        <v>76</v>
      </c>
      <c r="J7" s="7" t="s">
        <v>2</v>
      </c>
      <c r="K7" s="7" t="s">
        <v>126</v>
      </c>
      <c r="L7" s="7">
        <v>1</v>
      </c>
      <c r="M7" s="7">
        <v>3</v>
      </c>
      <c r="N7" s="7" t="s">
        <v>127</v>
      </c>
      <c r="O7" s="7" t="s">
        <v>79</v>
      </c>
      <c r="P7" s="7" t="s">
        <v>128</v>
      </c>
      <c r="Q7" s="7"/>
      <c r="R7" s="11" t="s">
        <v>129</v>
      </c>
      <c r="S7" s="12" t="s">
        <v>19</v>
      </c>
      <c r="T7" s="7"/>
      <c r="U7" s="11" t="s">
        <v>19</v>
      </c>
      <c r="V7" s="11" t="s">
        <v>129</v>
      </c>
      <c r="W7" s="12" t="s">
        <v>130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131</v>
      </c>
      <c r="AD7" t="s">
        <v>6</v>
      </c>
      <c r="AE7" t="s">
        <v>94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132</v>
      </c>
      <c r="B8" s="6" t="s">
        <v>133</v>
      </c>
      <c r="C8" s="6" t="s">
        <v>71</v>
      </c>
      <c r="D8" s="6" t="s">
        <v>72</v>
      </c>
      <c r="E8" s="6" t="s">
        <v>73</v>
      </c>
      <c r="F8" s="6" t="s">
        <v>72</v>
      </c>
      <c r="G8" s="6" t="s">
        <v>134</v>
      </c>
      <c r="H8" s="7" t="s">
        <v>135</v>
      </c>
      <c r="I8" s="7" t="s">
        <v>76</v>
      </c>
      <c r="J8" s="7" t="s">
        <v>2</v>
      </c>
      <c r="K8" s="7" t="s">
        <v>136</v>
      </c>
      <c r="L8" s="7">
        <v>1</v>
      </c>
      <c r="M8" s="7">
        <v>3</v>
      </c>
      <c r="N8" s="7" t="s">
        <v>100</v>
      </c>
      <c r="O8" s="7" t="s">
        <v>100</v>
      </c>
      <c r="P8" s="7" t="s">
        <v>137</v>
      </c>
      <c r="Q8" s="7"/>
      <c r="R8" s="11" t="s">
        <v>138</v>
      </c>
      <c r="S8" s="12" t="s">
        <v>19</v>
      </c>
      <c r="T8" s="7"/>
      <c r="U8" s="11" t="s">
        <v>19</v>
      </c>
      <c r="V8" s="11" t="s">
        <v>138</v>
      </c>
      <c r="W8" s="12" t="s">
        <v>139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140</v>
      </c>
      <c r="AD8" t="s">
        <v>6</v>
      </c>
      <c r="AE8" t="s">
        <v>141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142</v>
      </c>
      <c r="B9" s="6" t="s">
        <v>143</v>
      </c>
      <c r="C9" s="6" t="s">
        <v>71</v>
      </c>
      <c r="D9" s="6" t="s">
        <v>72</v>
      </c>
      <c r="E9" s="6" t="s">
        <v>73</v>
      </c>
      <c r="F9" s="6" t="s">
        <v>72</v>
      </c>
      <c r="G9" s="6" t="s">
        <v>144</v>
      </c>
      <c r="H9" s="7" t="s">
        <v>145</v>
      </c>
      <c r="I9" s="7" t="s">
        <v>76</v>
      </c>
      <c r="J9" s="7" t="s">
        <v>2</v>
      </c>
      <c r="K9" s="7" t="s">
        <v>146</v>
      </c>
      <c r="L9" s="7">
        <v>1</v>
      </c>
      <c r="M9" s="7">
        <v>5</v>
      </c>
      <c r="N9" s="7" t="s">
        <v>100</v>
      </c>
      <c r="O9" s="7" t="s">
        <v>100</v>
      </c>
      <c r="P9" s="7" t="s">
        <v>147</v>
      </c>
      <c r="Q9" s="7"/>
      <c r="R9" s="11" t="s">
        <v>148</v>
      </c>
      <c r="S9" s="12" t="s">
        <v>19</v>
      </c>
      <c r="T9" s="7"/>
      <c r="U9" s="11" t="s">
        <v>19</v>
      </c>
      <c r="V9" s="11" t="s">
        <v>148</v>
      </c>
      <c r="W9" s="12" t="s">
        <v>149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150</v>
      </c>
      <c r="AD9" t="s">
        <v>6</v>
      </c>
      <c r="AE9" t="s">
        <v>151</v>
      </c>
      <c r="AF9" t="s">
        <v>84</v>
      </c>
      <c r="AG9" t="s">
        <v>72</v>
      </c>
      <c r="AH9" t="s">
        <v>19</v>
      </c>
    </row>
    <row r="10" customHeight="1" spans="1:32">
      <c r="A10" s="10" t="s">
        <v>152</v>
      </c>
      <c r="B10" s="10"/>
      <c r="C10" s="10" t="s">
        <v>153</v>
      </c>
      <c r="D10" s="10"/>
      <c r="E10" s="10"/>
      <c r="F10" s="10"/>
      <c r="G10" s="10" t="s">
        <v>153</v>
      </c>
      <c r="H10" s="10" t="s">
        <v>153</v>
      </c>
      <c r="I10" s="10" t="s">
        <v>153</v>
      </c>
      <c r="J10" s="10" t="s">
        <v>153</v>
      </c>
      <c r="K10" s="10" t="s">
        <v>153</v>
      </c>
      <c r="L10" s="10" t="s">
        <v>153</v>
      </c>
      <c r="M10" s="10" t="s">
        <v>153</v>
      </c>
      <c r="N10" s="10" t="s">
        <v>153</v>
      </c>
      <c r="O10" s="10" t="s">
        <v>153</v>
      </c>
      <c r="P10" s="10" t="s">
        <v>153</v>
      </c>
      <c r="Q10" s="10"/>
      <c r="R10" s="13" t="s">
        <v>20</v>
      </c>
      <c r="S10" s="13" t="s">
        <v>19</v>
      </c>
      <c r="T10" s="10" t="s">
        <v>153</v>
      </c>
      <c r="U10" s="13"/>
      <c r="V10" s="13" t="s">
        <v>20</v>
      </c>
      <c r="W10" s="13" t="s">
        <v>21</v>
      </c>
      <c r="X10" s="13"/>
      <c r="Y10" s="13"/>
      <c r="Z10" s="13"/>
      <c r="AA10" s="10"/>
      <c r="AB10" s="13"/>
      <c r="AC10" s="10"/>
      <c r="AD10" s="10" t="s">
        <v>153</v>
      </c>
      <c r="AE10" s="10"/>
      <c r="AF1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154</v>
      </c>
      <c r="B1" s="4" t="s">
        <v>155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156</v>
      </c>
      <c r="H1" s="4" t="s">
        <v>157</v>
      </c>
      <c r="I1" s="4" t="s">
        <v>13</v>
      </c>
      <c r="J1" s="4" t="s">
        <v>17</v>
      </c>
      <c r="K1" s="4" t="s">
        <v>18</v>
      </c>
      <c r="L1" s="9" t="s">
        <v>158</v>
      </c>
      <c r="M1" s="4" t="s">
        <v>159</v>
      </c>
      <c r="N1" s="4" t="s">
        <v>160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161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F34" sqref="F3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162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531</v>
      </c>
      <c r="E2" t="str">
        <f>VLOOKUP(A2,HOP!A:L,12,0)</f>
        <v>531.00</v>
      </c>
      <c r="F2" t="str">
        <f>VLOOKUP(A2,HOP!A:C,3,0)</f>
        <v>2236518</v>
      </c>
      <c r="G2">
        <f>D2-E2</f>
        <v>0</v>
      </c>
      <c r="H2" t="str">
        <f>$H$1&amp;F2</f>
        <v>，2236518</v>
      </c>
      <c r="I2" t="str">
        <f>VLOOKUP(A2,HOP!A:T,20,0)</f>
        <v>直连</v>
      </c>
    </row>
    <row r="3" ht="14.25" customHeight="1" spans="1:9">
      <c r="A3" s="6" t="s">
        <v>85</v>
      </c>
      <c r="B3" s="7" t="s">
        <v>90</v>
      </c>
      <c r="C3" s="7" t="s">
        <v>79</v>
      </c>
      <c r="D3" s="3">
        <v>3774</v>
      </c>
      <c r="E3" t="str">
        <f>VLOOKUP(A3,HOP!A:L,12,0)</f>
        <v>3774.00</v>
      </c>
      <c r="F3" t="str">
        <f>VLOOKUP(A3,HOP!A:C,3,0)</f>
        <v>2234981</v>
      </c>
      <c r="G3">
        <f t="shared" ref="G3:G9" si="0">D3-E3</f>
        <v>0</v>
      </c>
      <c r="H3" t="str">
        <f t="shared" ref="H3:H9" si="1">$H$1&amp;F3</f>
        <v>，2234981</v>
      </c>
      <c r="I3" t="str">
        <f>VLOOKUP(A3,HOP!A:T,20,0)</f>
        <v>直连</v>
      </c>
    </row>
    <row r="4" ht="14.25" customHeight="1" spans="1:9">
      <c r="A4" s="6" t="s">
        <v>95</v>
      </c>
      <c r="B4" s="7" t="s">
        <v>99</v>
      </c>
      <c r="C4" s="7" t="s">
        <v>100</v>
      </c>
      <c r="D4" s="3">
        <v>5135</v>
      </c>
      <c r="E4" t="str">
        <f>VLOOKUP(A4,HOP!A:L,12,0)</f>
        <v>5135.00</v>
      </c>
      <c r="F4" t="str">
        <f>VLOOKUP(A4,HOP!A:C,3,0)</f>
        <v>2227759</v>
      </c>
      <c r="G4">
        <f t="shared" si="0"/>
        <v>0</v>
      </c>
      <c r="H4" t="str">
        <f t="shared" si="1"/>
        <v>，2227759</v>
      </c>
      <c r="I4" t="str">
        <f>VLOOKUP(A4,HOP!A:T,20,0)</f>
        <v>直连</v>
      </c>
    </row>
    <row r="5" ht="14.25" customHeight="1" spans="1:9">
      <c r="A5" s="6" t="s">
        <v>104</v>
      </c>
      <c r="B5" s="7" t="s">
        <v>100</v>
      </c>
      <c r="C5" s="7" t="s">
        <v>109</v>
      </c>
      <c r="D5" s="3">
        <v>668</v>
      </c>
      <c r="E5" t="str">
        <f>VLOOKUP(A5,HOP!A:L,12,0)</f>
        <v>668.00</v>
      </c>
      <c r="F5" t="str">
        <f>VLOOKUP(A5,HOP!A:C,3,0)</f>
        <v>2236411</v>
      </c>
      <c r="G5">
        <f t="shared" si="0"/>
        <v>0</v>
      </c>
      <c r="H5" t="str">
        <f t="shared" si="1"/>
        <v>，2236411</v>
      </c>
      <c r="I5" t="str">
        <f>VLOOKUP(A5,HOP!A:T,20,0)</f>
        <v>直连</v>
      </c>
    </row>
    <row r="6" ht="14.25" customHeight="1" spans="1:9">
      <c r="A6" s="6" t="s">
        <v>114</v>
      </c>
      <c r="B6" s="7" t="s">
        <v>100</v>
      </c>
      <c r="C6" s="7" t="s">
        <v>109</v>
      </c>
      <c r="D6" s="3">
        <v>1109</v>
      </c>
      <c r="E6" t="str">
        <f>VLOOKUP(A6,HOP!A:L,12,0)</f>
        <v>1109.00</v>
      </c>
      <c r="F6" t="str">
        <f>VLOOKUP(A6,HOP!A:C,3,0)</f>
        <v>2201279</v>
      </c>
      <c r="G6">
        <f t="shared" si="0"/>
        <v>0</v>
      </c>
      <c r="H6" t="str">
        <f t="shared" si="1"/>
        <v>，2201279</v>
      </c>
      <c r="I6" t="str">
        <f>VLOOKUP(A6,HOP!A:T,20,0)</f>
        <v>直连</v>
      </c>
    </row>
    <row r="7" ht="14.25" customHeight="1" spans="1:9">
      <c r="A7" s="6" t="s">
        <v>124</v>
      </c>
      <c r="B7" s="7" t="s">
        <v>79</v>
      </c>
      <c r="C7" s="7" t="s">
        <v>128</v>
      </c>
      <c r="D7" s="3">
        <v>2832</v>
      </c>
      <c r="E7" t="str">
        <f>VLOOKUP(A7,HOP!A:L,12,0)</f>
        <v>2832.00</v>
      </c>
      <c r="F7" t="str">
        <f>VLOOKUP(A7,HOP!A:C,3,0)</f>
        <v>2226259</v>
      </c>
      <c r="G7">
        <f t="shared" si="0"/>
        <v>0</v>
      </c>
      <c r="H7" t="str">
        <f t="shared" si="1"/>
        <v>，2226259</v>
      </c>
      <c r="I7" t="str">
        <f>VLOOKUP(A7,HOP!A:T,20,0)</f>
        <v>直连</v>
      </c>
    </row>
    <row r="8" ht="14.25" customHeight="1" spans="1:9">
      <c r="A8" s="6" t="s">
        <v>132</v>
      </c>
      <c r="B8" s="7" t="s">
        <v>100</v>
      </c>
      <c r="C8" s="7" t="s">
        <v>137</v>
      </c>
      <c r="D8" s="3">
        <v>1404</v>
      </c>
      <c r="E8" t="str">
        <f>VLOOKUP(A8,HOP!A:L,12,0)</f>
        <v>1404.00</v>
      </c>
      <c r="F8" t="str">
        <f>VLOOKUP(A8,HOP!A:C,3,0)</f>
        <v>2238174</v>
      </c>
      <c r="G8">
        <f t="shared" si="0"/>
        <v>0</v>
      </c>
      <c r="H8" t="str">
        <f t="shared" si="1"/>
        <v>，2238174</v>
      </c>
      <c r="I8" t="str">
        <f>VLOOKUP(A8,HOP!A:T,20,0)</f>
        <v>直连</v>
      </c>
    </row>
    <row r="9" ht="14.25" customHeight="1" spans="1:9">
      <c r="A9" s="6" t="s">
        <v>142</v>
      </c>
      <c r="B9" s="7" t="s">
        <v>100</v>
      </c>
      <c r="C9" s="7" t="s">
        <v>147</v>
      </c>
      <c r="D9" s="3">
        <v>1630</v>
      </c>
      <c r="E9" t="str">
        <f>VLOOKUP(A9,HOP!A:L,12,0)</f>
        <v>1630.00</v>
      </c>
      <c r="F9" t="str">
        <f>VLOOKUP(A9,HOP!A:C,3,0)</f>
        <v>2238275</v>
      </c>
      <c r="G9">
        <f t="shared" si="0"/>
        <v>0</v>
      </c>
      <c r="H9" t="str">
        <f t="shared" si="1"/>
        <v>，2238275</v>
      </c>
      <c r="I9" t="str">
        <f>VLOOKUP(A9,HOP!A:T,20,0)</f>
        <v>直连</v>
      </c>
    </row>
    <row r="11" spans="4:4">
      <c r="D11" s="3">
        <f>SUM(D2:D10)</f>
        <v>17083</v>
      </c>
    </row>
    <row r="12" ht="14.25" spans="4:4">
      <c r="D12" s="8" t="s">
        <v>22</v>
      </c>
    </row>
    <row r="15" spans="1:1">
      <c r="A15" t="s">
        <v>163</v>
      </c>
    </row>
    <row r="16" spans="1:1">
      <c r="A16" s="5" t="s">
        <v>164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165</v>
      </c>
      <c r="B1" s="2" t="s">
        <v>166</v>
      </c>
      <c r="C1" s="2" t="s">
        <v>167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168</v>
      </c>
      <c r="I1" s="2" t="s">
        <v>169</v>
      </c>
      <c r="J1" s="2" t="s">
        <v>170</v>
      </c>
      <c r="K1" s="2" t="s">
        <v>171</v>
      </c>
      <c r="L1" s="2" t="s">
        <v>172</v>
      </c>
      <c r="M1" s="2" t="s">
        <v>173</v>
      </c>
      <c r="N1" s="2" t="s">
        <v>174</v>
      </c>
      <c r="O1" s="2" t="s">
        <v>175</v>
      </c>
      <c r="P1" s="2" t="s">
        <v>176</v>
      </c>
      <c r="Q1" s="2" t="s">
        <v>177</v>
      </c>
      <c r="R1" s="2" t="s">
        <v>178</v>
      </c>
      <c r="S1" s="2" t="s">
        <v>179</v>
      </c>
      <c r="T1" s="2" t="s">
        <v>180</v>
      </c>
    </row>
    <row r="2" s="1" customFormat="1" spans="1:20">
      <c r="A2" s="1" t="s">
        <v>114</v>
      </c>
      <c r="B2" s="1" t="s">
        <v>119</v>
      </c>
      <c r="C2" s="1" t="s">
        <v>115</v>
      </c>
      <c r="D2" s="1" t="s">
        <v>117</v>
      </c>
      <c r="E2" s="1" t="s">
        <v>181</v>
      </c>
      <c r="F2" s="1" t="s">
        <v>100</v>
      </c>
      <c r="G2" s="1" t="s">
        <v>109</v>
      </c>
      <c r="H2" s="1" t="s">
        <v>182</v>
      </c>
      <c r="I2" s="1" t="s">
        <v>183</v>
      </c>
      <c r="J2" s="1" t="s">
        <v>184</v>
      </c>
      <c r="K2" s="1" t="s">
        <v>183</v>
      </c>
      <c r="L2" s="1" t="s">
        <v>183</v>
      </c>
      <c r="M2" s="1" t="s">
        <v>185</v>
      </c>
      <c r="N2" s="1" t="s">
        <v>185</v>
      </c>
      <c r="O2" s="1" t="s">
        <v>186</v>
      </c>
      <c r="P2" s="1" t="s">
        <v>187</v>
      </c>
      <c r="Q2" s="1" t="s">
        <v>188</v>
      </c>
      <c r="R2" s="1" t="s">
        <v>72</v>
      </c>
      <c r="S2" s="1" t="s">
        <v>189</v>
      </c>
      <c r="T2" s="1" t="s">
        <v>190</v>
      </c>
    </row>
    <row r="3" s="1" customFormat="1" spans="1:20">
      <c r="A3" s="1" t="s">
        <v>124</v>
      </c>
      <c r="B3" s="1" t="s">
        <v>127</v>
      </c>
      <c r="C3" s="1" t="s">
        <v>125</v>
      </c>
      <c r="D3" s="1" t="s">
        <v>88</v>
      </c>
      <c r="E3" s="1" t="s">
        <v>191</v>
      </c>
      <c r="F3" s="1" t="s">
        <v>79</v>
      </c>
      <c r="G3" s="1" t="s">
        <v>128</v>
      </c>
      <c r="H3" s="1" t="s">
        <v>182</v>
      </c>
      <c r="I3" s="1" t="s">
        <v>192</v>
      </c>
      <c r="J3" s="1" t="s">
        <v>184</v>
      </c>
      <c r="K3" s="1" t="s">
        <v>192</v>
      </c>
      <c r="L3" s="1" t="s">
        <v>192</v>
      </c>
      <c r="M3" s="1" t="s">
        <v>185</v>
      </c>
      <c r="N3" s="1" t="s">
        <v>185</v>
      </c>
      <c r="O3" s="1" t="s">
        <v>186</v>
      </c>
      <c r="P3" s="1" t="s">
        <v>187</v>
      </c>
      <c r="Q3" s="1" t="s">
        <v>193</v>
      </c>
      <c r="R3" s="1" t="s">
        <v>72</v>
      </c>
      <c r="S3" s="1" t="s">
        <v>189</v>
      </c>
      <c r="T3" s="1" t="s">
        <v>190</v>
      </c>
    </row>
    <row r="4" s="1" customFormat="1" spans="1:20">
      <c r="A4" s="1" t="s">
        <v>95</v>
      </c>
      <c r="B4" s="1" t="s">
        <v>98</v>
      </c>
      <c r="C4" s="1" t="s">
        <v>96</v>
      </c>
      <c r="D4" s="1" t="s">
        <v>88</v>
      </c>
      <c r="E4" s="1" t="s">
        <v>194</v>
      </c>
      <c r="F4" s="1" t="s">
        <v>99</v>
      </c>
      <c r="G4" s="1" t="s">
        <v>100</v>
      </c>
      <c r="H4" s="1" t="s">
        <v>182</v>
      </c>
      <c r="I4" s="1" t="s">
        <v>195</v>
      </c>
      <c r="J4" s="1" t="s">
        <v>184</v>
      </c>
      <c r="K4" s="1" t="s">
        <v>195</v>
      </c>
      <c r="L4" s="1" t="s">
        <v>195</v>
      </c>
      <c r="M4" s="1" t="s">
        <v>185</v>
      </c>
      <c r="N4" s="1" t="s">
        <v>185</v>
      </c>
      <c r="O4" s="1" t="s">
        <v>186</v>
      </c>
      <c r="P4" s="1" t="s">
        <v>187</v>
      </c>
      <c r="Q4" s="1" t="s">
        <v>196</v>
      </c>
      <c r="R4" s="1" t="s">
        <v>72</v>
      </c>
      <c r="S4" s="1" t="s">
        <v>189</v>
      </c>
      <c r="T4" s="1" t="s">
        <v>190</v>
      </c>
    </row>
    <row r="5" s="1" customFormat="1" spans="1:20">
      <c r="A5" s="1" t="s">
        <v>85</v>
      </c>
      <c r="B5" s="1" t="s">
        <v>90</v>
      </c>
      <c r="C5" s="1" t="s">
        <v>86</v>
      </c>
      <c r="D5" s="1" t="s">
        <v>88</v>
      </c>
      <c r="E5" s="1" t="s">
        <v>197</v>
      </c>
      <c r="F5" s="1" t="s">
        <v>90</v>
      </c>
      <c r="G5" s="1" t="s">
        <v>79</v>
      </c>
      <c r="H5" s="1" t="s">
        <v>182</v>
      </c>
      <c r="I5" s="1" t="s">
        <v>198</v>
      </c>
      <c r="J5" s="1" t="s">
        <v>184</v>
      </c>
      <c r="K5" s="1" t="s">
        <v>198</v>
      </c>
      <c r="L5" s="1" t="s">
        <v>198</v>
      </c>
      <c r="M5" s="1" t="s">
        <v>185</v>
      </c>
      <c r="N5" s="1" t="s">
        <v>185</v>
      </c>
      <c r="O5" s="1" t="s">
        <v>186</v>
      </c>
      <c r="P5" s="1" t="s">
        <v>187</v>
      </c>
      <c r="Q5" s="1" t="s">
        <v>199</v>
      </c>
      <c r="R5" s="1" t="s">
        <v>72</v>
      </c>
      <c r="S5" s="1" t="s">
        <v>189</v>
      </c>
      <c r="T5" s="1" t="s">
        <v>190</v>
      </c>
    </row>
    <row r="6" s="1" customFormat="1" spans="1:20">
      <c r="A6" s="1" t="s">
        <v>104</v>
      </c>
      <c r="B6" s="1" t="s">
        <v>78</v>
      </c>
      <c r="C6" s="1" t="s">
        <v>105</v>
      </c>
      <c r="D6" s="1" t="s">
        <v>107</v>
      </c>
      <c r="E6" s="1" t="s">
        <v>200</v>
      </c>
      <c r="F6" s="1" t="s">
        <v>100</v>
      </c>
      <c r="G6" s="1" t="s">
        <v>109</v>
      </c>
      <c r="H6" s="1" t="s">
        <v>182</v>
      </c>
      <c r="I6" s="1" t="s">
        <v>201</v>
      </c>
      <c r="J6" s="1" t="s">
        <v>184</v>
      </c>
      <c r="K6" s="1" t="s">
        <v>201</v>
      </c>
      <c r="L6" s="1" t="s">
        <v>201</v>
      </c>
      <c r="M6" s="1" t="s">
        <v>185</v>
      </c>
      <c r="N6" s="1" t="s">
        <v>185</v>
      </c>
      <c r="O6" s="1" t="s">
        <v>186</v>
      </c>
      <c r="P6" s="1" t="s">
        <v>187</v>
      </c>
      <c r="Q6" s="1" t="s">
        <v>202</v>
      </c>
      <c r="R6" s="1" t="s">
        <v>72</v>
      </c>
      <c r="S6" s="1" t="s">
        <v>189</v>
      </c>
      <c r="T6" s="1" t="s">
        <v>190</v>
      </c>
    </row>
    <row r="7" s="1" customFormat="1" spans="1:20">
      <c r="A7" s="1" t="s">
        <v>69</v>
      </c>
      <c r="B7" s="1" t="s">
        <v>78</v>
      </c>
      <c r="C7" s="1" t="s">
        <v>70</v>
      </c>
      <c r="D7" s="1" t="s">
        <v>75</v>
      </c>
      <c r="E7" s="1" t="s">
        <v>203</v>
      </c>
      <c r="F7" s="1" t="s">
        <v>78</v>
      </c>
      <c r="G7" s="1" t="s">
        <v>79</v>
      </c>
      <c r="H7" s="1" t="s">
        <v>182</v>
      </c>
      <c r="I7" s="1" t="s">
        <v>204</v>
      </c>
      <c r="J7" s="1" t="s">
        <v>184</v>
      </c>
      <c r="K7" s="1" t="s">
        <v>204</v>
      </c>
      <c r="L7" s="1" t="s">
        <v>204</v>
      </c>
      <c r="M7" s="1" t="s">
        <v>185</v>
      </c>
      <c r="N7" s="1" t="s">
        <v>185</v>
      </c>
      <c r="O7" s="1" t="s">
        <v>186</v>
      </c>
      <c r="P7" s="1" t="s">
        <v>187</v>
      </c>
      <c r="Q7" s="1" t="s">
        <v>205</v>
      </c>
      <c r="R7" s="1" t="s">
        <v>72</v>
      </c>
      <c r="S7" s="1" t="s">
        <v>189</v>
      </c>
      <c r="T7" s="1" t="s">
        <v>190</v>
      </c>
    </row>
    <row r="8" s="1" customFormat="1" spans="1:20">
      <c r="A8" s="1" t="s">
        <v>132</v>
      </c>
      <c r="B8" s="1" t="s">
        <v>100</v>
      </c>
      <c r="C8" s="1" t="s">
        <v>133</v>
      </c>
      <c r="D8" s="1" t="s">
        <v>135</v>
      </c>
      <c r="E8" s="1" t="s">
        <v>206</v>
      </c>
      <c r="F8" s="1" t="s">
        <v>100</v>
      </c>
      <c r="G8" s="1" t="s">
        <v>137</v>
      </c>
      <c r="H8" s="1" t="s">
        <v>182</v>
      </c>
      <c r="I8" s="1" t="s">
        <v>207</v>
      </c>
      <c r="J8" s="1" t="s">
        <v>184</v>
      </c>
      <c r="K8" s="1" t="s">
        <v>207</v>
      </c>
      <c r="L8" s="1" t="s">
        <v>207</v>
      </c>
      <c r="M8" s="1" t="s">
        <v>185</v>
      </c>
      <c r="N8" s="1" t="s">
        <v>185</v>
      </c>
      <c r="O8" s="1" t="s">
        <v>186</v>
      </c>
      <c r="P8" s="1" t="s">
        <v>187</v>
      </c>
      <c r="Q8" s="1" t="s">
        <v>208</v>
      </c>
      <c r="R8" s="1" t="s">
        <v>72</v>
      </c>
      <c r="S8" s="1" t="s">
        <v>189</v>
      </c>
      <c r="T8" s="1" t="s">
        <v>190</v>
      </c>
    </row>
    <row r="9" s="1" customFormat="1" spans="1:20">
      <c r="A9" s="1" t="s">
        <v>142</v>
      </c>
      <c r="B9" s="1" t="s">
        <v>100</v>
      </c>
      <c r="C9" s="1" t="s">
        <v>143</v>
      </c>
      <c r="D9" s="1" t="s">
        <v>145</v>
      </c>
      <c r="E9" s="1" t="s">
        <v>209</v>
      </c>
      <c r="F9" s="1" t="s">
        <v>100</v>
      </c>
      <c r="G9" s="1" t="s">
        <v>147</v>
      </c>
      <c r="H9" s="1" t="s">
        <v>182</v>
      </c>
      <c r="I9" s="1" t="s">
        <v>210</v>
      </c>
      <c r="J9" s="1" t="s">
        <v>184</v>
      </c>
      <c r="K9" s="1" t="s">
        <v>210</v>
      </c>
      <c r="L9" s="1" t="s">
        <v>210</v>
      </c>
      <c r="M9" s="1" t="s">
        <v>185</v>
      </c>
      <c r="N9" s="1" t="s">
        <v>185</v>
      </c>
      <c r="O9" s="1" t="s">
        <v>186</v>
      </c>
      <c r="P9" s="1" t="s">
        <v>187</v>
      </c>
      <c r="Q9" s="1" t="s">
        <v>211</v>
      </c>
      <c r="R9" s="1" t="s">
        <v>72</v>
      </c>
      <c r="S9" s="1" t="s">
        <v>189</v>
      </c>
      <c r="T9" s="1" t="s">
        <v>190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2021-09-07T03:29:23Z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E45E9E888D3049C78A08412D185E3BCA</vt:lpwstr>
  </property>
</Properties>
</file>