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<sst xmlns="http://schemas.openxmlformats.org/spreadsheetml/2006/main" count="286" uniqueCount="106">
  <si>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</si>
  <si>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</si>
  <si>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</si>
  <si>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</si>
  <si>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</si>
  <si>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</si>
  <si>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</si>
  <si>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</si>
  <si>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</si>
  <si>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</si>
  <si>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</si>
  <si>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</si>
  <si>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</si>
  <si>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</si>
  <si>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</si>
  <si>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</si>
  <si>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</si>
  <si>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</si>
  <si>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</si>
  <si>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</si>
  <si>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</si>
  <si>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</si>
  <si>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</si>
  <si>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</si>
  <si>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</si>
  <si>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</si>
  <si>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</si>
  <si>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[广州]广州珠江新城琥珀东方酒店(79035492)</t>
  </si>
  <si>
    <t>雅致大床房&lt;双人入住&gt;&lt;无早&gt;</t>
  </si>
  <si>
    <t>CNY</t>
  </si>
  <si>
    <t>杨天翔</t>
  </si>
  <si>
    <t>CA363210908CNY</t>
  </si>
  <si>
    <t>未提现</t>
  </si>
  <si>
    <t>携程开票</t>
  </si>
  <si>
    <t>取消</t>
  </si>
  <si>
    <t>[苏州]锦江之星(苏州木渎古镇店)(67318565)</t>
  </si>
  <si>
    <t>标准间A&lt;双人入住&gt;&lt;内宾&gt;&lt;预付&gt;&lt;无早&gt;</t>
  </si>
  <si>
    <t>陈斌</t>
  </si>
  <si>
    <t>[梅州]梅州英思廷酒店(78507419)</t>
  </si>
  <si>
    <t>廷悦双床房&lt;双床&gt;&lt;双人入住&gt;&lt;内宾&gt;&lt;无早&gt;</t>
  </si>
  <si>
    <t>曾海涛</t>
  </si>
  <si>
    <t>[长治]如家精选酒店(长治八一广场威远门中路店)(79875101)</t>
  </si>
  <si>
    <t>精选高级商务房&lt;大床&gt;&lt;双人入住&gt;&lt;无早&gt;</t>
  </si>
  <si>
    <t>杨军</t>
  </si>
  <si>
    <t>[晋中]如家商旅酒店（晋中榆次新建北路印象城店）(79867593)</t>
  </si>
  <si>
    <t>商旅高级商务房&lt;大床&gt;&lt;双人入住&gt;&lt;无早&gt;</t>
  </si>
  <si>
    <t>郭玉龙</t>
  </si>
  <si>
    <t>李启龙</t>
  </si>
  <si>
    <t>弓菲</t>
  </si>
  <si>
    <t>冯进</t>
  </si>
  <si>
    <t>申佳羽</t>
  </si>
  <si>
    <t>，</t>
  </si>
  <si>
    <t>A210908100522481</t>
  </si>
  <si>
    <t>A210908100601481</t>
  </si>
  <si>
    <t>CNY / HKD 当前参考汇率: 1.203488696</t>
  </si>
  <si>
    <t>总计：1250.8 CNY/
1505.32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</si>
  <si>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</si>
  <si>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</si>
  <si>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</si>
  <si>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</si>
  <si>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</si>
  <si>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</si>
  <si>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</si>
  <si>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</si>
  <si>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</si>
  <si>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</si>
  <si>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</si>
  <si>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</si>
  <si>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</si>
  <si>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</si>
  <si>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</si>
  <si>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</si>
  <si>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</si>
  <si>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2021-08-23</t>
  </si>
  <si>
    <t>2230571</t>
  </si>
  <si>
    <t>锦江之星(苏州木渎古镇店)</t>
  </si>
  <si>
    <t>2021-08-24</t>
  </si>
  <si>
    <t>退房日周结</t>
  </si>
  <si>
    <t>165.74</t>
  </si>
  <si>
    <t>RMB</t>
  </si>
  <si>
    <t>0</t>
  </si>
  <si>
    <t>0.00</t>
  </si>
  <si>
    <t>携程国内直连(DD)</t>
  </si>
  <si>
    <t>2021-08-23 16:56:03</t>
  </si>
  <si>
    <t>否</t>
  </si>
  <si>
    <t>汇智国际旅游发展有限公司</t>
  </si>
  <si>
    <t>直连</t>
  </si>
  <si>
    <t>2230713</t>
  </si>
  <si>
    <t>梅州英思廷酒店</t>
  </si>
  <si>
    <t>207.06</t>
  </si>
  <si>
    <t>2021-08-23 19:12:39</t>
  </si>
  <si>
    <t>直采</t>
  </si>
  <si>
    <t>2230787</t>
  </si>
  <si>
    <t>如家商旅酒店(晋中榆次新建北路印象城店)</t>
  </si>
  <si>
    <t>175.00</t>
  </si>
  <si>
    <t>2021-08-23 20:28:19</t>
  </si>
  <si>
    <t>2230849</t>
  </si>
  <si>
    <t>如家精选酒店(长治八一广场威远门中路店)</t>
  </si>
  <si>
    <t>176.00</t>
  </si>
  <si>
    <t>2021-08-23 21:09:30</t>
  </si>
  <si>
    <t>2230851</t>
  </si>
  <si>
    <t>2021-08-23 21:09:21</t>
  </si>
  <si>
    <t>2230866</t>
  </si>
  <si>
    <t>2021-08-23 21:55:22</t>
  </si>
  <si>
    <t>2230952</t>
  </si>
  <si>
    <t>2021-08-23 22:53:24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</si>
</sst>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16044341515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44431</v>
      </c>
      <c r="G2" s="5">
        <v>44432</v>
      </c>
      <c r="H2" s="4">
        <v>1</v>
      </c>
      <c r="I2" s="4">
        <v>1</v>
      </c>
      <c r="J2" s="4">
        <v>1</v>
      </c>
      <c r="K2" s="4" t="s">
        <v>29</v>
      </c>
      <c r="L2" s="4">
        <v>462</v>
      </c>
      <c r="M2" s="4">
        <v>462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44418</v>
      </c>
      <c r="S2" s="5">
        <v>44447</v>
      </c>
      <c r="T2" s="4" t="s">
        <v>33</v>
      </c>
      <c r="U2" s="4">
        <v>462</v>
      </c>
      <c r="V2" s="4">
        <v>0</v>
      </c>
      <c r="W2" s="4">
        <v>0</v>
      </c>
      <c r="X2" s="4">
        <v>2220126</v>
      </c>
    </row>
    <row r="3" s="4" customFormat="1" spans="1:24">
      <c r="A3" s="4">
        <v>16044341515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44431</v>
      </c>
      <c r="G3" s="5">
        <v>44432</v>
      </c>
      <c r="H3" s="4">
        <v>1</v>
      </c>
      <c r="I3" s="4">
        <v>1</v>
      </c>
      <c r="J3" s="4">
        <v>1</v>
      </c>
      <c r="K3" s="4" t="s">
        <v>29</v>
      </c>
      <c r="L3" s="4">
        <v>-462</v>
      </c>
      <c r="M3" s="4">
        <v>-462</v>
      </c>
      <c r="N3" s="4" t="s">
        <v>30</v>
      </c>
      <c r="O3" s="4" t="s">
        <v>31</v>
      </c>
      <c r="P3" s="4" t="s">
        <v>32</v>
      </c>
      <c r="Q3" s="4">
        <v>0</v>
      </c>
      <c r="R3" s="6">
        <v>44418</v>
      </c>
      <c r="S3" s="5">
        <v>44447</v>
      </c>
      <c r="T3" s="4" t="s">
        <v>33</v>
      </c>
      <c r="U3" s="4">
        <v>-462</v>
      </c>
      <c r="V3" s="4">
        <v>0</v>
      </c>
      <c r="W3" s="4">
        <v>0</v>
      </c>
      <c r="X3" s="4">
        <v>2220126</v>
      </c>
    </row>
    <row r="4" s="4" customFormat="1" spans="1:24">
      <c r="A4" s="4">
        <v>16120167093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44431</v>
      </c>
      <c r="G4" s="5">
        <v>44432</v>
      </c>
      <c r="H4" s="4">
        <v>1</v>
      </c>
      <c r="I4" s="4">
        <v>1</v>
      </c>
      <c r="J4" s="4">
        <v>1</v>
      </c>
      <c r="K4" s="4" t="s">
        <v>29</v>
      </c>
      <c r="L4" s="4">
        <v>165.74</v>
      </c>
      <c r="M4" s="4">
        <v>165.74</v>
      </c>
      <c r="N4" s="4" t="s">
        <v>37</v>
      </c>
      <c r="O4" s="4" t="s">
        <v>31</v>
      </c>
      <c r="P4" s="4" t="s">
        <v>32</v>
      </c>
      <c r="Q4" s="4">
        <v>0</v>
      </c>
      <c r="R4" s="6">
        <v>44431</v>
      </c>
      <c r="S4" s="5">
        <v>44447</v>
      </c>
      <c r="T4" s="4" t="s">
        <v>33</v>
      </c>
      <c r="U4" s="4">
        <v>165.74</v>
      </c>
      <c r="V4" s="4">
        <v>0</v>
      </c>
      <c r="W4" s="4">
        <v>0</v>
      </c>
      <c r="X4" s="4">
        <v>2230571</v>
      </c>
    </row>
    <row r="5" s="4" customFormat="1" spans="1:24">
      <c r="A5" s="4">
        <v>16120702869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44431</v>
      </c>
      <c r="G5" s="5">
        <v>44432</v>
      </c>
      <c r="H5" s="4">
        <v>1</v>
      </c>
      <c r="I5" s="4">
        <v>1</v>
      </c>
      <c r="J5" s="4">
        <v>1</v>
      </c>
      <c r="K5" s="4" t="s">
        <v>29</v>
      </c>
      <c r="L5" s="4">
        <v>207.06</v>
      </c>
      <c r="M5" s="4">
        <v>207.06</v>
      </c>
      <c r="N5" s="4" t="s">
        <v>40</v>
      </c>
      <c r="O5" s="4" t="s">
        <v>31</v>
      </c>
      <c r="P5" s="4" t="s">
        <v>32</v>
      </c>
      <c r="Q5" s="4">
        <v>0</v>
      </c>
      <c r="R5" s="6">
        <v>44431</v>
      </c>
      <c r="S5" s="5">
        <v>44447</v>
      </c>
      <c r="T5" s="4" t="s">
        <v>33</v>
      </c>
      <c r="U5" s="4">
        <v>207.06</v>
      </c>
      <c r="V5" s="4">
        <v>0</v>
      </c>
      <c r="W5" s="4">
        <v>0</v>
      </c>
      <c r="X5" s="4">
        <v>2230713</v>
      </c>
    </row>
    <row r="6" s="4" customFormat="1" spans="1:24">
      <c r="A6" s="4">
        <v>16120872007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44431</v>
      </c>
      <c r="G6" s="5">
        <v>44432</v>
      </c>
      <c r="H6" s="4">
        <v>1</v>
      </c>
      <c r="I6" s="4">
        <v>1</v>
      </c>
      <c r="J6" s="4">
        <v>1</v>
      </c>
      <c r="K6" s="4" t="s">
        <v>29</v>
      </c>
      <c r="L6" s="4">
        <v>176</v>
      </c>
      <c r="M6" s="4">
        <v>176</v>
      </c>
      <c r="N6" s="4" t="s">
        <v>43</v>
      </c>
      <c r="O6" s="4" t="s">
        <v>31</v>
      </c>
      <c r="P6" s="4" t="s">
        <v>32</v>
      </c>
      <c r="Q6" s="4">
        <v>0</v>
      </c>
      <c r="R6" s="6">
        <v>44431</v>
      </c>
      <c r="S6" s="5">
        <v>44447</v>
      </c>
      <c r="T6" s="4" t="s">
        <v>33</v>
      </c>
      <c r="U6" s="4">
        <v>176</v>
      </c>
      <c r="V6" s="4">
        <v>0</v>
      </c>
      <c r="W6" s="4">
        <v>0</v>
      </c>
      <c r="X6" s="4">
        <v>2230764</v>
      </c>
    </row>
    <row r="7" s="4" customFormat="1" spans="1:24">
      <c r="A7" s="4">
        <v>16120872007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44431</v>
      </c>
      <c r="G7" s="5">
        <v>44432</v>
      </c>
      <c r="H7" s="4">
        <v>1</v>
      </c>
      <c r="I7" s="4">
        <v>1</v>
      </c>
      <c r="J7" s="4">
        <v>1</v>
      </c>
      <c r="K7" s="4" t="s">
        <v>29</v>
      </c>
      <c r="L7" s="4">
        <v>-176</v>
      </c>
      <c r="M7" s="4">
        <v>-176</v>
      </c>
      <c r="N7" s="4" t="s">
        <v>43</v>
      </c>
      <c r="O7" s="4" t="s">
        <v>31</v>
      </c>
      <c r="P7" s="4" t="s">
        <v>32</v>
      </c>
      <c r="Q7" s="4">
        <v>0</v>
      </c>
      <c r="R7" s="6">
        <v>44431</v>
      </c>
      <c r="S7" s="5">
        <v>44447</v>
      </c>
      <c r="T7" s="4" t="s">
        <v>33</v>
      </c>
      <c r="U7" s="4">
        <v>-176</v>
      </c>
      <c r="V7" s="4">
        <v>0</v>
      </c>
      <c r="W7" s="4">
        <v>0</v>
      </c>
      <c r="X7" s="4">
        <v>2230764</v>
      </c>
    </row>
    <row r="8" s="4" customFormat="1" spans="1:24">
      <c r="A8" s="4">
        <v>16120976612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44431</v>
      </c>
      <c r="G8" s="5">
        <v>44432</v>
      </c>
      <c r="H8" s="4">
        <v>1</v>
      </c>
      <c r="I8" s="4">
        <v>1</v>
      </c>
      <c r="J8" s="4">
        <v>1</v>
      </c>
      <c r="K8" s="4" t="s">
        <v>29</v>
      </c>
      <c r="L8" s="4">
        <v>175</v>
      </c>
      <c r="M8" s="4">
        <v>175</v>
      </c>
      <c r="N8" s="4" t="s">
        <v>46</v>
      </c>
      <c r="O8" s="4" t="s">
        <v>31</v>
      </c>
      <c r="P8" s="4" t="s">
        <v>32</v>
      </c>
      <c r="Q8" s="4">
        <v>0</v>
      </c>
      <c r="R8" s="6">
        <v>44431</v>
      </c>
      <c r="S8" s="5">
        <v>44447</v>
      </c>
      <c r="T8" s="4" t="s">
        <v>33</v>
      </c>
      <c r="U8" s="4">
        <v>175</v>
      </c>
      <c r="V8" s="4">
        <v>0</v>
      </c>
      <c r="W8" s="4">
        <v>0</v>
      </c>
      <c r="X8" s="4">
        <v>2230787</v>
      </c>
    </row>
    <row r="9" s="4" customFormat="1" spans="1:24">
      <c r="A9" s="4">
        <v>16121230119</v>
      </c>
      <c r="B9" s="4" t="s">
        <v>25</v>
      </c>
      <c r="C9" s="4" t="s">
        <v>26</v>
      </c>
      <c r="D9" s="4" t="s">
        <v>41</v>
      </c>
      <c r="E9" s="4" t="s">
        <v>42</v>
      </c>
      <c r="F9" s="5">
        <v>44431</v>
      </c>
      <c r="G9" s="5">
        <v>44432</v>
      </c>
      <c r="H9" s="4">
        <v>1</v>
      </c>
      <c r="I9" s="4">
        <v>1</v>
      </c>
      <c r="J9" s="4">
        <v>1</v>
      </c>
      <c r="K9" s="4" t="s">
        <v>29</v>
      </c>
      <c r="L9" s="4">
        <v>176</v>
      </c>
      <c r="M9" s="4">
        <v>176</v>
      </c>
      <c r="N9" s="4" t="s">
        <v>47</v>
      </c>
      <c r="O9" s="4" t="s">
        <v>31</v>
      </c>
      <c r="P9" s="4" t="s">
        <v>32</v>
      </c>
      <c r="Q9" s="4">
        <v>0</v>
      </c>
      <c r="R9" s="6">
        <v>44431</v>
      </c>
      <c r="S9" s="5">
        <v>44447</v>
      </c>
      <c r="T9" s="4" t="s">
        <v>33</v>
      </c>
      <c r="U9" s="4">
        <v>176</v>
      </c>
      <c r="V9" s="4">
        <v>0</v>
      </c>
      <c r="W9" s="4">
        <v>0</v>
      </c>
      <c r="X9" s="4">
        <v>2230849</v>
      </c>
    </row>
    <row r="10" s="4" customFormat="1" spans="1:24">
      <c r="A10" s="4">
        <v>16121238790</v>
      </c>
      <c r="B10" s="4" t="s">
        <v>25</v>
      </c>
      <c r="C10" s="4" t="s">
        <v>26</v>
      </c>
      <c r="D10" s="4" t="s">
        <v>41</v>
      </c>
      <c r="E10" s="4" t="s">
        <v>42</v>
      </c>
      <c r="F10" s="5">
        <v>44431</v>
      </c>
      <c r="G10" s="5">
        <v>44432</v>
      </c>
      <c r="H10" s="4">
        <v>1</v>
      </c>
      <c r="I10" s="4">
        <v>1</v>
      </c>
      <c r="J10" s="4">
        <v>1</v>
      </c>
      <c r="K10" s="4" t="s">
        <v>29</v>
      </c>
      <c r="L10" s="4">
        <v>176</v>
      </c>
      <c r="M10" s="4">
        <v>176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44431</v>
      </c>
      <c r="S10" s="5">
        <v>44447</v>
      </c>
      <c r="T10" s="4" t="s">
        <v>33</v>
      </c>
      <c r="U10" s="4">
        <v>176</v>
      </c>
      <c r="V10" s="4">
        <v>0</v>
      </c>
      <c r="W10" s="4">
        <v>0</v>
      </c>
      <c r="X10" s="4">
        <v>2230851</v>
      </c>
    </row>
    <row r="11" s="4" customFormat="1" spans="1:24">
      <c r="A11" s="4">
        <v>16121295287</v>
      </c>
      <c r="B11" s="4" t="s">
        <v>25</v>
      </c>
      <c r="C11" s="4" t="s">
        <v>26</v>
      </c>
      <c r="D11" s="4" t="s">
        <v>44</v>
      </c>
      <c r="E11" s="4" t="s">
        <v>45</v>
      </c>
      <c r="F11" s="5">
        <v>44431</v>
      </c>
      <c r="G11" s="5">
        <v>44432</v>
      </c>
      <c r="H11" s="4">
        <v>1</v>
      </c>
      <c r="I11" s="4">
        <v>1</v>
      </c>
      <c r="J11" s="4">
        <v>1</v>
      </c>
      <c r="K11" s="4" t="s">
        <v>29</v>
      </c>
      <c r="L11" s="4">
        <v>175</v>
      </c>
      <c r="M11" s="4">
        <v>175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44431</v>
      </c>
      <c r="S11" s="5">
        <v>44447</v>
      </c>
      <c r="T11" s="4" t="s">
        <v>33</v>
      </c>
      <c r="U11" s="4">
        <v>175</v>
      </c>
      <c r="V11" s="4">
        <v>0</v>
      </c>
      <c r="W11" s="4">
        <v>0</v>
      </c>
      <c r="X11" s="4">
        <v>2230866</v>
      </c>
    </row>
    <row r="12" s="4" customFormat="1" spans="1:24">
      <c r="A12" s="4">
        <v>16121661253</v>
      </c>
      <c r="B12" s="4" t="s">
        <v>25</v>
      </c>
      <c r="C12" s="4" t="s">
        <v>26</v>
      </c>
      <c r="D12" s="4" t="s">
        <v>41</v>
      </c>
      <c r="E12" s="4" t="s">
        <v>42</v>
      </c>
      <c r="F12" s="5">
        <v>44431</v>
      </c>
      <c r="G12" s="5">
        <v>44432</v>
      </c>
      <c r="H12" s="4">
        <v>1</v>
      </c>
      <c r="I12" s="4">
        <v>1</v>
      </c>
      <c r="J12" s="4">
        <v>1</v>
      </c>
      <c r="K12" s="4" t="s">
        <v>29</v>
      </c>
      <c r="L12" s="4">
        <v>176</v>
      </c>
      <c r="M12" s="4">
        <v>176</v>
      </c>
      <c r="N12" s="4" t="s">
        <v>50</v>
      </c>
      <c r="O12" s="4" t="s">
        <v>31</v>
      </c>
      <c r="P12" s="4" t="s">
        <v>32</v>
      </c>
      <c r="Q12" s="4">
        <v>0</v>
      </c>
      <c r="R12" s="6">
        <v>44431</v>
      </c>
      <c r="S12" s="5">
        <v>44447</v>
      </c>
      <c r="T12" s="4" t="s">
        <v>33</v>
      </c>
      <c r="U12" s="4">
        <v>176</v>
      </c>
      <c r="V12" s="4">
        <v>0</v>
      </c>
      <c r="W12" s="4">
        <v>0</v>
      </c>
      <c r="X12" s="4">
        <v>2230952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A18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4">
        <v>16044341515</v>
      </c>
      <c r="B2" s="5">
        <v>44431</v>
      </c>
      <c r="C2" s="5">
        <v>44432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16120167093</v>
      </c>
      <c r="B3" s="5">
        <v>44431</v>
      </c>
      <c r="C3" s="5">
        <v>44432</v>
      </c>
      <c r="D3" s="4">
        <v>165.74</v>
      </c>
      <c r="E3" s="4" t="str">
        <f>VLOOKUP(A3,HOP!A:L,12,0)</f>
        <v>165.74</v>
      </c>
      <c r="F3" s="4" t="str">
        <f>VLOOKUP(A3,HOP!A:C,3,0)</f>
        <v>2230571</v>
      </c>
      <c r="G3" s="4">
        <f t="shared" ref="G3:G10" si="0">D3-E3</f>
        <v>0</v>
      </c>
      <c r="H3" s="4" t="str">
        <f t="shared" ref="H3:H10" si="1">$H$1&amp;F3</f>
        <v>，2230571</v>
      </c>
      <c r="I3" s="4" t="str">
        <f>VLOOKUP(A3,HOP!A:T,20,0)</f>
        <v>直连</v>
      </c>
    </row>
    <row r="4" s="4" customFormat="1" spans="1:9">
      <c r="A4" s="4">
        <v>16120702869</v>
      </c>
      <c r="B4" s="5">
        <v>44431</v>
      </c>
      <c r="C4" s="5">
        <v>44432</v>
      </c>
      <c r="D4" s="4">
        <v>207.06</v>
      </c>
      <c r="E4" s="4" t="str">
        <f>VLOOKUP(A4,HOP!A:L,12,0)</f>
        <v>207.06</v>
      </c>
      <c r="F4" s="4" t="str">
        <f>VLOOKUP(A4,HOP!A:C,3,0)</f>
        <v>2230713</v>
      </c>
      <c r="G4" s="4">
        <f t="shared" si="0"/>
        <v>0</v>
      </c>
      <c r="H4" s="4" t="str">
        <f t="shared" si="1"/>
        <v>，2230713</v>
      </c>
      <c r="I4" s="4" t="str">
        <f>VLOOKUP(A4,HOP!A:T,20,0)</f>
        <v>直采</v>
      </c>
    </row>
    <row r="5" s="4" customFormat="1" hidden="1" spans="1:9">
      <c r="A5" s="4">
        <v>16120872007</v>
      </c>
      <c r="B5" s="5">
        <v>44431</v>
      </c>
      <c r="C5" s="5">
        <v>44432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16120976612</v>
      </c>
      <c r="B6" s="5">
        <v>44431</v>
      </c>
      <c r="C6" s="5">
        <v>44432</v>
      </c>
      <c r="D6" s="4">
        <v>175</v>
      </c>
      <c r="E6" s="4" t="str">
        <f>VLOOKUP(A6,HOP!A:L,12,0)</f>
        <v>175.00</v>
      </c>
      <c r="F6" s="4" t="str">
        <f>VLOOKUP(A6,HOP!A:C,3,0)</f>
        <v>2230787</v>
      </c>
      <c r="G6" s="4">
        <f t="shared" si="0"/>
        <v>0</v>
      </c>
      <c r="H6" s="4" t="str">
        <f t="shared" si="1"/>
        <v>，2230787</v>
      </c>
      <c r="I6" s="4" t="str">
        <f>VLOOKUP(A6,HOP!A:T,20,0)</f>
        <v>直采</v>
      </c>
    </row>
    <row r="7" s="4" customFormat="1" spans="1:9">
      <c r="A7" s="4">
        <v>16121230119</v>
      </c>
      <c r="B7" s="5">
        <v>44431</v>
      </c>
      <c r="C7" s="5">
        <v>44432</v>
      </c>
      <c r="D7" s="4">
        <v>176</v>
      </c>
      <c r="E7" s="4" t="str">
        <f>VLOOKUP(A7,HOP!A:L,12,0)</f>
        <v>176.00</v>
      </c>
      <c r="F7" s="4" t="str">
        <f>VLOOKUP(A7,HOP!A:C,3,0)</f>
        <v>2230849</v>
      </c>
      <c r="G7" s="4">
        <f t="shared" si="0"/>
        <v>0</v>
      </c>
      <c r="H7" s="4" t="str">
        <f t="shared" si="1"/>
        <v>，2230849</v>
      </c>
      <c r="I7" s="4" t="str">
        <f>VLOOKUP(A7,HOP!A:T,20,0)</f>
        <v>直采</v>
      </c>
    </row>
    <row r="8" s="4" customFormat="1" spans="1:9">
      <c r="A8" s="4">
        <v>16121238790</v>
      </c>
      <c r="B8" s="5">
        <v>44431</v>
      </c>
      <c r="C8" s="5">
        <v>44432</v>
      </c>
      <c r="D8" s="4">
        <v>176</v>
      </c>
      <c r="E8" s="4" t="str">
        <f>VLOOKUP(A8,HOP!A:L,12,0)</f>
        <v>176.00</v>
      </c>
      <c r="F8" s="4" t="str">
        <f>VLOOKUP(A8,HOP!A:C,3,0)</f>
        <v>2230851</v>
      </c>
      <c r="G8" s="4">
        <f t="shared" si="0"/>
        <v>0</v>
      </c>
      <c r="H8" s="4" t="str">
        <f t="shared" si="1"/>
        <v>，2230851</v>
      </c>
      <c r="I8" s="4" t="str">
        <f>VLOOKUP(A8,HOP!A:T,20,0)</f>
        <v>直采</v>
      </c>
    </row>
    <row r="9" s="4" customFormat="1" spans="1:9">
      <c r="A9" s="4">
        <v>16121295287</v>
      </c>
      <c r="B9" s="5">
        <v>44431</v>
      </c>
      <c r="C9" s="5">
        <v>44432</v>
      </c>
      <c r="D9" s="4">
        <v>175</v>
      </c>
      <c r="E9" s="4" t="str">
        <f>VLOOKUP(A9,HOP!A:L,12,0)</f>
        <v>175.00</v>
      </c>
      <c r="F9" s="4" t="str">
        <f>VLOOKUP(A9,HOP!A:C,3,0)</f>
        <v>2230866</v>
      </c>
      <c r="G9" s="4">
        <f t="shared" si="0"/>
        <v>0</v>
      </c>
      <c r="H9" s="4" t="str">
        <f t="shared" si="1"/>
        <v>，2230866</v>
      </c>
      <c r="I9" s="4" t="str">
        <f>VLOOKUP(A9,HOP!A:T,20,0)</f>
        <v>直采</v>
      </c>
    </row>
    <row r="10" s="4" customFormat="1" spans="1:9">
      <c r="A10" s="4">
        <v>16121661253</v>
      </c>
      <c r="B10" s="5">
        <v>44431</v>
      </c>
      <c r="C10" s="5">
        <v>44432</v>
      </c>
      <c r="D10" s="4">
        <v>176</v>
      </c>
      <c r="E10" s="4" t="str">
        <f>VLOOKUP(A10,HOP!A:L,12,0)</f>
        <v>176.00</v>
      </c>
      <c r="F10" s="4" t="str">
        <f>VLOOKUP(A10,HOP!A:C,3,0)</f>
        <v>2230952</v>
      </c>
      <c r="G10" s="4">
        <f t="shared" si="0"/>
        <v>0</v>
      </c>
      <c r="H10" s="4" t="str">
        <f t="shared" si="1"/>
        <v>，2230952</v>
      </c>
      <c r="I10" s="4" t="str">
        <f>VLOOKUP(A10,HOP!A:T,20,0)</f>
        <v>直采</v>
      </c>
    </row>
    <row r="12" spans="4:4">
      <c r="D12" s="4">
        <f>SUM(D2:D11)</f>
        <v>1250.8</v>
      </c>
    </row>
    <row r="15" spans="1:1">
      <c r="A15" s="4" t="s">
        <v>52</v>
      </c>
    </row>
    <row r="16" spans="1:1">
      <c r="A16" s="4" t="s">
        <v>53</v>
      </c>
    </row>
    <row r="17" spans="1:1">
      <c r="A17" s="4" t="s">
        <v>54</v>
      </c>
    </row>
    <row r="18" spans="1:1">
      <c r="A18" s="4" t="s">
        <v>55</v>
      </c>
    </row>
  </sheetData>
  <autoFilter ref="A1:X10">
    <filterColumn colId="3">
      <filters>
        <filter val="165.74"/>
        <filter val="175"/>
        <filter val="176"/>
        <filter val="207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</row>
    <row r="2" s="1" customFormat="1" spans="1:20">
      <c r="A2" s="3">
        <v>16120167093</v>
      </c>
      <c r="B2" s="1" t="s">
        <v>73</v>
      </c>
      <c r="C2" s="1" t="s">
        <v>74</v>
      </c>
      <c r="D2" s="1" t="s">
        <v>75</v>
      </c>
      <c r="E2" s="1" t="s">
        <v>37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</row>
    <row r="3" s="1" customFormat="1" spans="1:20">
      <c r="A3" s="3">
        <v>16120702869</v>
      </c>
      <c r="B3" s="1" t="s">
        <v>73</v>
      </c>
      <c r="C3" s="1" t="s">
        <v>87</v>
      </c>
      <c r="D3" s="1" t="s">
        <v>88</v>
      </c>
      <c r="E3" s="1" t="s">
        <v>40</v>
      </c>
      <c r="F3" s="1" t="s">
        <v>73</v>
      </c>
      <c r="G3" s="1" t="s">
        <v>76</v>
      </c>
      <c r="H3" s="1" t="s">
        <v>77</v>
      </c>
      <c r="I3" s="1" t="s">
        <v>89</v>
      </c>
      <c r="J3" s="1" t="s">
        <v>79</v>
      </c>
      <c r="K3" s="1" t="s">
        <v>89</v>
      </c>
      <c r="L3" s="1" t="s">
        <v>89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90</v>
      </c>
      <c r="R3" s="1" t="s">
        <v>84</v>
      </c>
      <c r="S3" s="1" t="s">
        <v>85</v>
      </c>
      <c r="T3" s="1" t="s">
        <v>91</v>
      </c>
    </row>
    <row r="4" s="1" customFormat="1" spans="1:20">
      <c r="A4" s="3">
        <v>16120976612</v>
      </c>
      <c r="B4" s="1" t="s">
        <v>73</v>
      </c>
      <c r="C4" s="1" t="s">
        <v>92</v>
      </c>
      <c r="D4" s="1" t="s">
        <v>93</v>
      </c>
      <c r="E4" s="1" t="s">
        <v>46</v>
      </c>
      <c r="F4" s="1" t="s">
        <v>73</v>
      </c>
      <c r="G4" s="1" t="s">
        <v>76</v>
      </c>
      <c r="H4" s="1" t="s">
        <v>77</v>
      </c>
      <c r="I4" s="1" t="s">
        <v>94</v>
      </c>
      <c r="J4" s="1" t="s">
        <v>79</v>
      </c>
      <c r="K4" s="1" t="s">
        <v>94</v>
      </c>
      <c r="L4" s="1" t="s">
        <v>94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95</v>
      </c>
      <c r="R4" s="1" t="s">
        <v>84</v>
      </c>
      <c r="S4" s="1" t="s">
        <v>85</v>
      </c>
      <c r="T4" s="1" t="s">
        <v>91</v>
      </c>
    </row>
    <row r="5" s="1" customFormat="1" spans="1:20">
      <c r="A5" s="3">
        <v>16121230119</v>
      </c>
      <c r="B5" s="1" t="s">
        <v>73</v>
      </c>
      <c r="C5" s="1" t="s">
        <v>96</v>
      </c>
      <c r="D5" s="1" t="s">
        <v>97</v>
      </c>
      <c r="E5" s="1" t="s">
        <v>47</v>
      </c>
      <c r="F5" s="1" t="s">
        <v>73</v>
      </c>
      <c r="G5" s="1" t="s">
        <v>76</v>
      </c>
      <c r="H5" s="1" t="s">
        <v>77</v>
      </c>
      <c r="I5" s="1" t="s">
        <v>98</v>
      </c>
      <c r="J5" s="1" t="s">
        <v>79</v>
      </c>
      <c r="K5" s="1" t="s">
        <v>98</v>
      </c>
      <c r="L5" s="1" t="s">
        <v>98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99</v>
      </c>
      <c r="R5" s="1" t="s">
        <v>84</v>
      </c>
      <c r="S5" s="1" t="s">
        <v>85</v>
      </c>
      <c r="T5" s="1" t="s">
        <v>91</v>
      </c>
    </row>
    <row r="6" s="1" customFormat="1" spans="1:20">
      <c r="A6" s="3">
        <v>16121238790</v>
      </c>
      <c r="B6" s="1" t="s">
        <v>73</v>
      </c>
      <c r="C6" s="1" t="s">
        <v>100</v>
      </c>
      <c r="D6" s="1" t="s">
        <v>97</v>
      </c>
      <c r="E6" s="1" t="s">
        <v>48</v>
      </c>
      <c r="F6" s="1" t="s">
        <v>73</v>
      </c>
      <c r="G6" s="1" t="s">
        <v>76</v>
      </c>
      <c r="H6" s="1" t="s">
        <v>77</v>
      </c>
      <c r="I6" s="1" t="s">
        <v>98</v>
      </c>
      <c r="J6" s="1" t="s">
        <v>79</v>
      </c>
      <c r="K6" s="1" t="s">
        <v>98</v>
      </c>
      <c r="L6" s="1" t="s">
        <v>98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101</v>
      </c>
      <c r="R6" s="1" t="s">
        <v>84</v>
      </c>
      <c r="S6" s="1" t="s">
        <v>85</v>
      </c>
      <c r="T6" s="1" t="s">
        <v>91</v>
      </c>
    </row>
    <row r="7" s="1" customFormat="1" spans="1:20">
      <c r="A7" s="3">
        <v>16121295287</v>
      </c>
      <c r="B7" s="1" t="s">
        <v>73</v>
      </c>
      <c r="C7" s="1" t="s">
        <v>102</v>
      </c>
      <c r="D7" s="1" t="s">
        <v>93</v>
      </c>
      <c r="E7" s="1" t="s">
        <v>49</v>
      </c>
      <c r="F7" s="1" t="s">
        <v>73</v>
      </c>
      <c r="G7" s="1" t="s">
        <v>76</v>
      </c>
      <c r="H7" s="1" t="s">
        <v>77</v>
      </c>
      <c r="I7" s="1" t="s">
        <v>94</v>
      </c>
      <c r="J7" s="1" t="s">
        <v>79</v>
      </c>
      <c r="K7" s="1" t="s">
        <v>94</v>
      </c>
      <c r="L7" s="1" t="s">
        <v>94</v>
      </c>
      <c r="M7" s="1" t="s">
        <v>80</v>
      </c>
      <c r="N7" s="1" t="s">
        <v>80</v>
      </c>
      <c r="O7" s="1" t="s">
        <v>81</v>
      </c>
      <c r="P7" s="1" t="s">
        <v>82</v>
      </c>
      <c r="Q7" s="1" t="s">
        <v>103</v>
      </c>
      <c r="R7" s="1" t="s">
        <v>84</v>
      </c>
      <c r="S7" s="1" t="s">
        <v>85</v>
      </c>
      <c r="T7" s="1" t="s">
        <v>91</v>
      </c>
    </row>
    <row r="8" s="1" customFormat="1" spans="1:20">
      <c r="A8" s="3">
        <v>16121661253</v>
      </c>
      <c r="B8" s="1" t="s">
        <v>73</v>
      </c>
      <c r="C8" s="1" t="s">
        <v>104</v>
      </c>
      <c r="D8" s="1" t="s">
        <v>97</v>
      </c>
      <c r="E8" s="1" t="s">
        <v>50</v>
      </c>
      <c r="F8" s="1" t="s">
        <v>73</v>
      </c>
      <c r="G8" s="1" t="s">
        <v>76</v>
      </c>
      <c r="H8" s="1" t="s">
        <v>77</v>
      </c>
      <c r="I8" s="1" t="s">
        <v>98</v>
      </c>
      <c r="J8" s="1" t="s">
        <v>79</v>
      </c>
      <c r="K8" s="1" t="s">
        <v>98</v>
      </c>
      <c r="L8" s="1" t="s">
        <v>98</v>
      </c>
      <c r="M8" s="1" t="s">
        <v>80</v>
      </c>
      <c r="N8" s="1" t="s">
        <v>80</v>
      </c>
      <c r="O8" s="1" t="s">
        <v>81</v>
      </c>
      <c r="P8" s="1" t="s">
        <v>82</v>
      </c>
      <c r="Q8" s="1" t="s">
        <v>105</v>
      </c>
      <c r="R8" s="1" t="s">
        <v>84</v>
      </c>
      <c r="S8" s="1" t="s">
        <v>85</v>
      </c>
      <c r="T8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2021-09-08T02:00:55Z</dcterms:created>
  <dcterms:modified xsi:type="dcterms:W3CDTF">2021-09-08T02:06:31Z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FF903B70150948248D1E0173F207C5F3</vt:lpwstr>
  </property>
  <property fmtid="{D5CDD505-2E9C-101B-9397-08002B2CF9AE}" pid="3" name="KSOProductBuildVer">
    <vt:lpwstr>2052-11.1.0.10503</vt:lpwstr>
  </property>
</Properties>
</file>