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对账!$A$1:$X$16</definedName>
  </definedNames>
  <calcPr calcId="144525"/>
</workbook>
</file>

<file path=xl/sharedStrings.xml><?xml version="1.0" encoding="utf-8"?>
<sst xmlns="http://schemas.openxmlformats.org/spreadsheetml/2006/main" count="464" uniqueCount="153">
  <si>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</si>
  <si>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</si>
  <si>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</si>
  <si>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</si>
  <si>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</si>
  <si>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</si>
  <si>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</si>
  <si>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</si>
  <si>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</si>
  <si>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</si>
  <si>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</si>
  <si>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</si>
  <si>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</si>
  <si>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</si>
  <si>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</si>
  <si>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</si>
  <si>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</si>
  <si>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</si>
  <si>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</si>
  <si>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</si>
  <si>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</si>
  <si>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</si>
  <si>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</si>
  <si>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</si>
  <si>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</si>
  <si>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</si>
  <si>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</si>
  <si>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[上海]维也纳国际酒店(上海交大沪闵路店)(68396015)</t>
  </si>
  <si>
    <t>豪华双床房&lt;双人入住&gt;&lt;内宾&gt;&lt;预付&gt;&lt;双早&gt;</t>
  </si>
  <si>
    <t>CNY</t>
  </si>
  <si>
    <t>郭卫刚</t>
  </si>
  <si>
    <t>CA363210909CNY</t>
  </si>
  <si>
    <t>未提现</t>
  </si>
  <si>
    <t>携程开票</t>
  </si>
  <si>
    <t>[北京]锦江之星(北京后海店)(33635385)</t>
  </si>
  <si>
    <t>商务间B&lt;双人入住&gt;&lt;内宾&gt;&lt;预付&gt;&lt;双早&gt;</t>
  </si>
  <si>
    <t>赵海洋</t>
  </si>
  <si>
    <t>取消</t>
  </si>
  <si>
    <t>[晋中]如家商旅酒店（晋中榆次新建北路印象城店）(79867593)</t>
  </si>
  <si>
    <t>商旅高级商务房&lt;大床&gt;&lt;双人入住&gt;&lt;无早&gt;</t>
  </si>
  <si>
    <t>陈顺立,范久加</t>
  </si>
  <si>
    <t>[苏州]锦江之星(苏州木渎古镇店)(67318565)</t>
  </si>
  <si>
    <t>标准间A&lt;双人入住&gt;&lt;内宾&gt;&lt;预付&gt;&lt;无早&gt;</t>
  </si>
  <si>
    <t>陈斌</t>
  </si>
  <si>
    <t>冯进</t>
  </si>
  <si>
    <t>[上海]上海美丽园大酒店(9824953)</t>
  </si>
  <si>
    <t>豪华大床房&lt;双人入住&gt;&lt;内宾&gt;&lt;预付&gt;&lt;无早&gt;</t>
  </si>
  <si>
    <t>刘琳,曹智聪</t>
  </si>
  <si>
    <t>[广州]广州圣合骐酒店(78830083)</t>
  </si>
  <si>
    <t>特价房&lt;双人入住&gt;&lt;无早&gt;</t>
  </si>
  <si>
    <t>陈国华</t>
  </si>
  <si>
    <t>李文炳</t>
  </si>
  <si>
    <t>[深圳]麗枫酒店(深圳北站清湖地铁站店)(68264390)</t>
  </si>
  <si>
    <t>标准单人房&lt;双人入住&gt;&lt;内宾&gt;&lt;预付&gt;&lt;无早&gt;</t>
  </si>
  <si>
    <t>吴玲玲</t>
  </si>
  <si>
    <t>[长治]如家精选酒店(长治八一广场威远门中路店)(79875101)</t>
  </si>
  <si>
    <t>精选高级商务房&lt;大床&gt;&lt;双人入住&gt;&lt;无早&gt;</t>
  </si>
  <si>
    <t>王状</t>
  </si>
  <si>
    <t>[和平]和平热龙温泉度假村(78217595)</t>
  </si>
  <si>
    <t>南湖东岸别墅双床房&lt;超值特惠&gt;&lt;双人入住&gt;&lt;双早&gt;&lt;新酒店礼盒&gt;</t>
  </si>
  <si>
    <t>蔡子健,黄海剑,梁志球,赖志勇,李艳红</t>
  </si>
  <si>
    <t>[英德]英德栖湖酒店(79099841)</t>
  </si>
  <si>
    <t>湖景大床房&lt;双人入住&gt;&lt;双早&gt;</t>
  </si>
  <si>
    <t>刘晖</t>
  </si>
  <si>
    <t>南湖东岸别墅大床房&lt;超值特惠&gt;&lt;双人入住&gt;&lt;双早&gt;&lt;新酒店礼盒&gt;</t>
  </si>
  <si>
    <t>卢健儿</t>
  </si>
  <si>
    <t>戚振威,宋影</t>
  </si>
  <si>
    <t>杨庆森</t>
  </si>
  <si>
    <t>，</t>
  </si>
  <si>
    <t>A210909092215481</t>
  </si>
  <si>
    <t>A210909092300481</t>
  </si>
  <si>
    <t>CNY / HKD 当前参考汇率: 1.203707344</t>
  </si>
  <si>
    <t>总计：7168.6 CNY/
8628.9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</si>
  <si>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</si>
  <si>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</si>
  <si>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</si>
  <si>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</si>
  <si>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</si>
  <si>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</si>
  <si>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</si>
  <si>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</si>
  <si>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</si>
  <si>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</si>
  <si>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</si>
  <si>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</si>
  <si>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</si>
  <si>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</si>
  <si>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</si>
  <si>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</si>
  <si>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</si>
  <si>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2021-08-21</t>
  </si>
  <si>
    <t>2228786</t>
  </si>
  <si>
    <t>维也纳国际酒店(上海交大沪闵路店)</t>
  </si>
  <si>
    <t>2021-08-23</t>
  </si>
  <si>
    <t>2021-08-25</t>
  </si>
  <si>
    <t>退房日周结</t>
  </si>
  <si>
    <t>979.58</t>
  </si>
  <si>
    <t>RMB</t>
  </si>
  <si>
    <t>0</t>
  </si>
  <si>
    <t>0.00</t>
  </si>
  <si>
    <t>携程国内直连(DD)</t>
  </si>
  <si>
    <t>2021-08-21 11:54:46</t>
  </si>
  <si>
    <t>否</t>
  </si>
  <si>
    <t>汇智国际旅游发展有限公司</t>
  </si>
  <si>
    <t>直连</t>
  </si>
  <si>
    <t>2230517</t>
  </si>
  <si>
    <t>如家商旅酒店(晋中榆次新建北路印象城店)</t>
  </si>
  <si>
    <t>2021-08-24</t>
  </si>
  <si>
    <t>350.00</t>
  </si>
  <si>
    <t>2021-08-23 16:29:39</t>
  </si>
  <si>
    <t>直采</t>
  </si>
  <si>
    <t>2230572</t>
  </si>
  <si>
    <t>锦江之星(苏州木渎古镇店)</t>
  </si>
  <si>
    <t>165.74</t>
  </si>
  <si>
    <t>2021-08-23 16:57:43</t>
  </si>
  <si>
    <t>2231112</t>
  </si>
  <si>
    <t>175.00</t>
  </si>
  <si>
    <t>2021-08-24 08:39:16</t>
  </si>
  <si>
    <t>2231213</t>
  </si>
  <si>
    <t>上海美丽园大酒店</t>
  </si>
  <si>
    <t>772.40</t>
  </si>
  <si>
    <t>2021-08-24 10:36:50</t>
  </si>
  <si>
    <t>2231216</t>
  </si>
  <si>
    <t>广州圣合骐酒店</t>
  </si>
  <si>
    <t>61.20</t>
  </si>
  <si>
    <t>2021-08-24 10:58:25</t>
  </si>
  <si>
    <t>2231249</t>
  </si>
  <si>
    <t>386.20</t>
  </si>
  <si>
    <t>2021-08-24 11:23:19</t>
  </si>
  <si>
    <t>2231286</t>
  </si>
  <si>
    <t>麗枫酒店(深圳北站清湖地铁站店)</t>
  </si>
  <si>
    <t>311.48</t>
  </si>
  <si>
    <t>2021-08-24 11:57:32</t>
  </si>
  <si>
    <t>2231357</t>
  </si>
  <si>
    <t>如家精选酒店(长治八一广场威远门中路店)</t>
  </si>
  <si>
    <t>176.00</t>
  </si>
  <si>
    <t>2021-08-24 13:07:09</t>
  </si>
  <si>
    <t>2231490</t>
  </si>
  <si>
    <t>和平热龙温泉度假村</t>
  </si>
  <si>
    <t>2000.00</t>
  </si>
  <si>
    <t>2021-08-24 15:51:37</t>
  </si>
  <si>
    <t>2231502</t>
  </si>
  <si>
    <t>英德栖湖酒店</t>
  </si>
  <si>
    <t>415.00</t>
  </si>
  <si>
    <t>2021-08-24 16:13:19</t>
  </si>
  <si>
    <t>2231693</t>
  </si>
  <si>
    <t>400.00</t>
  </si>
  <si>
    <t>2021-08-24 18:47:31</t>
  </si>
  <si>
    <t>2231694</t>
  </si>
  <si>
    <t>800.00</t>
  </si>
  <si>
    <t>2021-08-24 18:47:21</t>
  </si>
  <si>
    <t>2231756</t>
  </si>
  <si>
    <t>2021-08-24 19:46:56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</si>
</sst>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2" fillId="16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5" borderId="1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32" borderId="8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16108828073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44431</v>
      </c>
      <c r="G2" s="5">
        <v>44433</v>
      </c>
      <c r="H2" s="4">
        <v>1</v>
      </c>
      <c r="I2" s="4">
        <v>2</v>
      </c>
      <c r="J2" s="4">
        <v>2</v>
      </c>
      <c r="K2" s="4" t="s">
        <v>29</v>
      </c>
      <c r="L2" s="4">
        <v>979.58</v>
      </c>
      <c r="M2" s="4">
        <v>979.58</v>
      </c>
      <c r="N2" s="4" t="s">
        <v>30</v>
      </c>
      <c r="O2" s="4" t="s">
        <v>31</v>
      </c>
      <c r="P2" s="4" t="s">
        <v>32</v>
      </c>
      <c r="Q2" s="4">
        <v>0</v>
      </c>
      <c r="R2" s="6">
        <v>44429</v>
      </c>
      <c r="S2" s="5">
        <v>44448</v>
      </c>
      <c r="T2" s="4" t="s">
        <v>33</v>
      </c>
      <c r="U2" s="4">
        <v>979.58</v>
      </c>
      <c r="V2" s="4">
        <v>0</v>
      </c>
      <c r="W2" s="4">
        <v>0</v>
      </c>
      <c r="X2" s="4">
        <v>2228786</v>
      </c>
    </row>
    <row r="3" s="4" customFormat="1" spans="1:24">
      <c r="A3" s="4">
        <v>16116175280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44431</v>
      </c>
      <c r="G3" s="5">
        <v>44433</v>
      </c>
      <c r="H3" s="4">
        <v>1</v>
      </c>
      <c r="I3" s="4">
        <v>2</v>
      </c>
      <c r="J3" s="4">
        <v>2</v>
      </c>
      <c r="K3" s="4" t="s">
        <v>29</v>
      </c>
      <c r="L3" s="4">
        <v>905.04</v>
      </c>
      <c r="M3" s="4">
        <v>905.04</v>
      </c>
      <c r="N3" s="4" t="s">
        <v>36</v>
      </c>
      <c r="O3" s="4" t="s">
        <v>31</v>
      </c>
      <c r="P3" s="4" t="s">
        <v>32</v>
      </c>
      <c r="Q3" s="4">
        <v>0</v>
      </c>
      <c r="R3" s="6">
        <v>44430</v>
      </c>
      <c r="S3" s="5">
        <v>44448</v>
      </c>
      <c r="T3" s="4" t="s">
        <v>33</v>
      </c>
      <c r="U3" s="4">
        <v>905.04</v>
      </c>
      <c r="V3" s="4">
        <v>0</v>
      </c>
      <c r="W3" s="4">
        <v>0</v>
      </c>
      <c r="X3" s="4">
        <v>2229864</v>
      </c>
    </row>
    <row r="4" s="4" customFormat="1" spans="1:24">
      <c r="A4" s="4">
        <v>16116175280</v>
      </c>
      <c r="B4" s="4" t="s">
        <v>25</v>
      </c>
      <c r="C4" s="4" t="s">
        <v>37</v>
      </c>
      <c r="D4" s="4" t="s">
        <v>34</v>
      </c>
      <c r="E4" s="4" t="s">
        <v>35</v>
      </c>
      <c r="F4" s="5">
        <v>44431</v>
      </c>
      <c r="G4" s="5">
        <v>44433</v>
      </c>
      <c r="H4" s="4">
        <v>1</v>
      </c>
      <c r="I4" s="4">
        <v>2</v>
      </c>
      <c r="J4" s="4">
        <v>2</v>
      </c>
      <c r="K4" s="4" t="s">
        <v>29</v>
      </c>
      <c r="L4" s="4">
        <v>-905.04</v>
      </c>
      <c r="M4" s="4">
        <v>-905.04</v>
      </c>
      <c r="N4" s="4" t="s">
        <v>36</v>
      </c>
      <c r="O4" s="4" t="s">
        <v>31</v>
      </c>
      <c r="P4" s="4" t="s">
        <v>32</v>
      </c>
      <c r="Q4" s="4">
        <v>0</v>
      </c>
      <c r="R4" s="6">
        <v>44430</v>
      </c>
      <c r="S4" s="5">
        <v>44448</v>
      </c>
      <c r="T4" s="4" t="s">
        <v>33</v>
      </c>
      <c r="U4" s="4">
        <v>-905.04</v>
      </c>
      <c r="V4" s="4">
        <v>0</v>
      </c>
      <c r="W4" s="4">
        <v>0</v>
      </c>
      <c r="X4" s="4">
        <v>2229864</v>
      </c>
    </row>
    <row r="5" s="4" customFormat="1" spans="1:24">
      <c r="A5" s="4">
        <v>16119993568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44432</v>
      </c>
      <c r="G5" s="5">
        <v>44433</v>
      </c>
      <c r="H5" s="4">
        <v>2</v>
      </c>
      <c r="I5" s="4">
        <v>1</v>
      </c>
      <c r="J5" s="4">
        <v>2</v>
      </c>
      <c r="K5" s="4" t="s">
        <v>29</v>
      </c>
      <c r="L5" s="4">
        <v>350</v>
      </c>
      <c r="M5" s="4">
        <v>350</v>
      </c>
      <c r="N5" s="4" t="s">
        <v>40</v>
      </c>
      <c r="O5" s="4" t="s">
        <v>31</v>
      </c>
      <c r="P5" s="4" t="s">
        <v>32</v>
      </c>
      <c r="Q5" s="4">
        <v>0</v>
      </c>
      <c r="R5" s="6">
        <v>44431</v>
      </c>
      <c r="S5" s="5">
        <v>44448</v>
      </c>
      <c r="T5" s="4" t="s">
        <v>33</v>
      </c>
      <c r="U5" s="4">
        <v>350</v>
      </c>
      <c r="V5" s="4">
        <v>0</v>
      </c>
      <c r="W5" s="4">
        <v>0</v>
      </c>
      <c r="X5" s="4">
        <v>2230517</v>
      </c>
    </row>
    <row r="6" s="4" customFormat="1" spans="1:24">
      <c r="A6" s="4">
        <v>16120174475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44432</v>
      </c>
      <c r="G6" s="5">
        <v>44433</v>
      </c>
      <c r="H6" s="4">
        <v>1</v>
      </c>
      <c r="I6" s="4">
        <v>1</v>
      </c>
      <c r="J6" s="4">
        <v>1</v>
      </c>
      <c r="K6" s="4" t="s">
        <v>29</v>
      </c>
      <c r="L6" s="4">
        <v>165.74</v>
      </c>
      <c r="M6" s="4">
        <v>165.74</v>
      </c>
      <c r="N6" s="4" t="s">
        <v>43</v>
      </c>
      <c r="O6" s="4" t="s">
        <v>31</v>
      </c>
      <c r="P6" s="4" t="s">
        <v>32</v>
      </c>
      <c r="Q6" s="4">
        <v>0</v>
      </c>
      <c r="R6" s="6">
        <v>44431</v>
      </c>
      <c r="S6" s="5">
        <v>44448</v>
      </c>
      <c r="T6" s="4" t="s">
        <v>33</v>
      </c>
      <c r="U6" s="4">
        <v>165.74</v>
      </c>
      <c r="V6" s="4">
        <v>0</v>
      </c>
      <c r="W6" s="4">
        <v>0</v>
      </c>
      <c r="X6" s="4">
        <v>2230572</v>
      </c>
    </row>
    <row r="7" s="4" customFormat="1" spans="1:24">
      <c r="A7" s="4">
        <v>16122251606</v>
      </c>
      <c r="B7" s="4" t="s">
        <v>25</v>
      </c>
      <c r="C7" s="4" t="s">
        <v>26</v>
      </c>
      <c r="D7" s="4" t="s">
        <v>38</v>
      </c>
      <c r="E7" s="4" t="s">
        <v>39</v>
      </c>
      <c r="F7" s="5">
        <v>44432</v>
      </c>
      <c r="G7" s="5">
        <v>44433</v>
      </c>
      <c r="H7" s="4">
        <v>1</v>
      </c>
      <c r="I7" s="4">
        <v>1</v>
      </c>
      <c r="J7" s="4">
        <v>1</v>
      </c>
      <c r="K7" s="4" t="s">
        <v>29</v>
      </c>
      <c r="L7" s="4">
        <v>175</v>
      </c>
      <c r="M7" s="4">
        <v>175</v>
      </c>
      <c r="N7" s="4" t="s">
        <v>44</v>
      </c>
      <c r="O7" s="4" t="s">
        <v>31</v>
      </c>
      <c r="P7" s="4" t="s">
        <v>32</v>
      </c>
      <c r="Q7" s="4">
        <v>0</v>
      </c>
      <c r="R7" s="6">
        <v>44432</v>
      </c>
      <c r="S7" s="5">
        <v>44448</v>
      </c>
      <c r="T7" s="4" t="s">
        <v>33</v>
      </c>
      <c r="U7" s="4">
        <v>175</v>
      </c>
      <c r="V7" s="4">
        <v>0</v>
      </c>
      <c r="W7" s="4">
        <v>0</v>
      </c>
      <c r="X7" s="4">
        <v>2231112</v>
      </c>
    </row>
    <row r="8" s="4" customFormat="1" spans="1:24">
      <c r="A8" s="4">
        <v>16122665739</v>
      </c>
      <c r="B8" s="4" t="s">
        <v>25</v>
      </c>
      <c r="C8" s="4" t="s">
        <v>26</v>
      </c>
      <c r="D8" s="4" t="s">
        <v>45</v>
      </c>
      <c r="E8" s="4" t="s">
        <v>46</v>
      </c>
      <c r="F8" s="5">
        <v>44432</v>
      </c>
      <c r="G8" s="5">
        <v>44433</v>
      </c>
      <c r="H8" s="4">
        <v>2</v>
      </c>
      <c r="I8" s="4">
        <v>1</v>
      </c>
      <c r="J8" s="4">
        <v>2</v>
      </c>
      <c r="K8" s="4" t="s">
        <v>29</v>
      </c>
      <c r="L8" s="4">
        <v>772.4</v>
      </c>
      <c r="M8" s="4">
        <v>772.4</v>
      </c>
      <c r="N8" s="4" t="s">
        <v>47</v>
      </c>
      <c r="O8" s="4" t="s">
        <v>31</v>
      </c>
      <c r="P8" s="4" t="s">
        <v>32</v>
      </c>
      <c r="Q8" s="4">
        <v>0</v>
      </c>
      <c r="R8" s="6">
        <v>44432</v>
      </c>
      <c r="S8" s="5">
        <v>44448</v>
      </c>
      <c r="T8" s="4" t="s">
        <v>33</v>
      </c>
      <c r="U8" s="4">
        <v>772.4</v>
      </c>
      <c r="V8" s="4">
        <v>0</v>
      </c>
      <c r="W8" s="4">
        <v>0</v>
      </c>
      <c r="X8" s="4">
        <v>2231213</v>
      </c>
    </row>
    <row r="9" s="4" customFormat="1" spans="1:24">
      <c r="A9" s="4">
        <v>16122694432</v>
      </c>
      <c r="B9" s="4" t="s">
        <v>25</v>
      </c>
      <c r="C9" s="4" t="s">
        <v>26</v>
      </c>
      <c r="D9" s="4" t="s">
        <v>48</v>
      </c>
      <c r="E9" s="4" t="s">
        <v>49</v>
      </c>
      <c r="F9" s="5">
        <v>44432</v>
      </c>
      <c r="G9" s="5">
        <v>44433</v>
      </c>
      <c r="H9" s="4">
        <v>1</v>
      </c>
      <c r="I9" s="4">
        <v>1</v>
      </c>
      <c r="J9" s="4">
        <v>1</v>
      </c>
      <c r="K9" s="4" t="s">
        <v>29</v>
      </c>
      <c r="L9" s="4">
        <v>61.2</v>
      </c>
      <c r="M9" s="4">
        <v>61.2</v>
      </c>
      <c r="N9" s="4" t="s">
        <v>50</v>
      </c>
      <c r="O9" s="4" t="s">
        <v>31</v>
      </c>
      <c r="P9" s="4" t="s">
        <v>32</v>
      </c>
      <c r="Q9" s="4">
        <v>0</v>
      </c>
      <c r="R9" s="6">
        <v>44432</v>
      </c>
      <c r="S9" s="5">
        <v>44448</v>
      </c>
      <c r="T9" s="4" t="s">
        <v>33</v>
      </c>
      <c r="U9" s="4">
        <v>61.2</v>
      </c>
      <c r="V9" s="4">
        <v>0</v>
      </c>
      <c r="W9" s="4">
        <v>0</v>
      </c>
      <c r="X9" s="4">
        <v>2231216</v>
      </c>
    </row>
    <row r="10" s="4" customFormat="1" spans="1:24">
      <c r="A10" s="4">
        <v>16122807410</v>
      </c>
      <c r="B10" s="4" t="s">
        <v>25</v>
      </c>
      <c r="C10" s="4" t="s">
        <v>26</v>
      </c>
      <c r="D10" s="4" t="s">
        <v>45</v>
      </c>
      <c r="E10" s="4" t="s">
        <v>46</v>
      </c>
      <c r="F10" s="5">
        <v>44432</v>
      </c>
      <c r="G10" s="5">
        <v>44433</v>
      </c>
      <c r="H10" s="4">
        <v>1</v>
      </c>
      <c r="I10" s="4">
        <v>1</v>
      </c>
      <c r="J10" s="4">
        <v>1</v>
      </c>
      <c r="K10" s="4" t="s">
        <v>29</v>
      </c>
      <c r="L10" s="4">
        <v>386.2</v>
      </c>
      <c r="M10" s="4">
        <v>386.2</v>
      </c>
      <c r="N10" s="4" t="s">
        <v>51</v>
      </c>
      <c r="O10" s="4" t="s">
        <v>31</v>
      </c>
      <c r="P10" s="4" t="s">
        <v>32</v>
      </c>
      <c r="Q10" s="4">
        <v>0</v>
      </c>
      <c r="R10" s="6">
        <v>44432</v>
      </c>
      <c r="S10" s="5">
        <v>44448</v>
      </c>
      <c r="T10" s="4" t="s">
        <v>33</v>
      </c>
      <c r="U10" s="4">
        <v>386.2</v>
      </c>
      <c r="V10" s="4">
        <v>0</v>
      </c>
      <c r="W10" s="4">
        <v>0</v>
      </c>
      <c r="X10" s="4">
        <v>2231249</v>
      </c>
    </row>
    <row r="11" s="4" customFormat="1" spans="1:24">
      <c r="A11" s="4">
        <v>16125912294</v>
      </c>
      <c r="B11" s="4" t="s">
        <v>25</v>
      </c>
      <c r="C11" s="4" t="s">
        <v>26</v>
      </c>
      <c r="D11" s="4" t="s">
        <v>52</v>
      </c>
      <c r="E11" s="4" t="s">
        <v>53</v>
      </c>
      <c r="F11" s="5">
        <v>44432</v>
      </c>
      <c r="G11" s="5">
        <v>44433</v>
      </c>
      <c r="H11" s="4">
        <v>1</v>
      </c>
      <c r="I11" s="4">
        <v>1</v>
      </c>
      <c r="J11" s="4">
        <v>1</v>
      </c>
      <c r="K11" s="4" t="s">
        <v>29</v>
      </c>
      <c r="L11" s="4">
        <v>311.48</v>
      </c>
      <c r="M11" s="4">
        <v>311.48</v>
      </c>
      <c r="N11" s="4" t="s">
        <v>54</v>
      </c>
      <c r="O11" s="4" t="s">
        <v>31</v>
      </c>
      <c r="P11" s="4" t="s">
        <v>32</v>
      </c>
      <c r="Q11" s="4">
        <v>0</v>
      </c>
      <c r="R11" s="6">
        <v>44432</v>
      </c>
      <c r="S11" s="5">
        <v>44448</v>
      </c>
      <c r="T11" s="4" t="s">
        <v>33</v>
      </c>
      <c r="U11" s="4">
        <v>311.48</v>
      </c>
      <c r="V11" s="4">
        <v>0</v>
      </c>
      <c r="W11" s="4">
        <v>0</v>
      </c>
      <c r="X11" s="4">
        <v>2231286</v>
      </c>
    </row>
    <row r="12" s="4" customFormat="1" spans="1:24">
      <c r="A12" s="4">
        <v>16126585381</v>
      </c>
      <c r="B12" s="4" t="s">
        <v>25</v>
      </c>
      <c r="C12" s="4" t="s">
        <v>26</v>
      </c>
      <c r="D12" s="4" t="s">
        <v>55</v>
      </c>
      <c r="E12" s="4" t="s">
        <v>56</v>
      </c>
      <c r="F12" s="5">
        <v>44432</v>
      </c>
      <c r="G12" s="5">
        <v>44433</v>
      </c>
      <c r="H12" s="4">
        <v>1</v>
      </c>
      <c r="I12" s="4">
        <v>1</v>
      </c>
      <c r="J12" s="4">
        <v>1</v>
      </c>
      <c r="K12" s="4" t="s">
        <v>29</v>
      </c>
      <c r="L12" s="4">
        <v>176</v>
      </c>
      <c r="M12" s="4">
        <v>176</v>
      </c>
      <c r="N12" s="4" t="s">
        <v>57</v>
      </c>
      <c r="O12" s="4" t="s">
        <v>31</v>
      </c>
      <c r="P12" s="4" t="s">
        <v>32</v>
      </c>
      <c r="Q12" s="4">
        <v>0</v>
      </c>
      <c r="R12" s="6">
        <v>44432</v>
      </c>
      <c r="S12" s="5">
        <v>44448</v>
      </c>
      <c r="T12" s="4" t="s">
        <v>33</v>
      </c>
      <c r="U12" s="4">
        <v>176</v>
      </c>
      <c r="V12" s="4">
        <v>0</v>
      </c>
      <c r="W12" s="4">
        <v>0</v>
      </c>
      <c r="X12" s="4">
        <v>2231357</v>
      </c>
    </row>
    <row r="13" s="4" customFormat="1" spans="1:24">
      <c r="A13" s="4">
        <v>16127569509</v>
      </c>
      <c r="B13" s="4" t="s">
        <v>25</v>
      </c>
      <c r="C13" s="4" t="s">
        <v>26</v>
      </c>
      <c r="D13" s="4" t="s">
        <v>58</v>
      </c>
      <c r="E13" s="4" t="s">
        <v>59</v>
      </c>
      <c r="F13" s="5">
        <v>44432</v>
      </c>
      <c r="G13" s="5">
        <v>44433</v>
      </c>
      <c r="H13" s="4">
        <v>5</v>
      </c>
      <c r="I13" s="4">
        <v>1</v>
      </c>
      <c r="J13" s="4">
        <v>5</v>
      </c>
      <c r="K13" s="4" t="s">
        <v>29</v>
      </c>
      <c r="L13" s="4">
        <v>2000</v>
      </c>
      <c r="M13" s="4">
        <v>2000</v>
      </c>
      <c r="N13" s="4" t="s">
        <v>60</v>
      </c>
      <c r="O13" s="4" t="s">
        <v>31</v>
      </c>
      <c r="P13" s="4" t="s">
        <v>32</v>
      </c>
      <c r="Q13" s="4">
        <v>0</v>
      </c>
      <c r="R13" s="6">
        <v>44432</v>
      </c>
      <c r="S13" s="5">
        <v>44448</v>
      </c>
      <c r="T13" s="4" t="s">
        <v>33</v>
      </c>
      <c r="U13" s="4">
        <v>2000</v>
      </c>
      <c r="V13" s="4">
        <v>0</v>
      </c>
      <c r="W13" s="4">
        <v>0</v>
      </c>
      <c r="X13" s="4">
        <v>2231490</v>
      </c>
    </row>
    <row r="14" s="4" customFormat="1" spans="1:24">
      <c r="A14" s="4">
        <v>16127617073</v>
      </c>
      <c r="B14" s="4" t="s">
        <v>25</v>
      </c>
      <c r="C14" s="4" t="s">
        <v>26</v>
      </c>
      <c r="D14" s="4" t="s">
        <v>61</v>
      </c>
      <c r="E14" s="4" t="s">
        <v>62</v>
      </c>
      <c r="F14" s="5">
        <v>44432</v>
      </c>
      <c r="G14" s="5">
        <v>44433</v>
      </c>
      <c r="H14" s="4">
        <v>1</v>
      </c>
      <c r="I14" s="4">
        <v>1</v>
      </c>
      <c r="J14" s="4">
        <v>1</v>
      </c>
      <c r="K14" s="4" t="s">
        <v>29</v>
      </c>
      <c r="L14" s="4">
        <v>415</v>
      </c>
      <c r="M14" s="4">
        <v>415</v>
      </c>
      <c r="N14" s="4" t="s">
        <v>63</v>
      </c>
      <c r="O14" s="4" t="s">
        <v>31</v>
      </c>
      <c r="P14" s="4" t="s">
        <v>32</v>
      </c>
      <c r="Q14" s="4">
        <v>0</v>
      </c>
      <c r="R14" s="6">
        <v>44432</v>
      </c>
      <c r="S14" s="5">
        <v>44448</v>
      </c>
      <c r="T14" s="4" t="s">
        <v>33</v>
      </c>
      <c r="U14" s="4">
        <v>415</v>
      </c>
      <c r="V14" s="4">
        <v>0</v>
      </c>
      <c r="W14" s="4">
        <v>0</v>
      </c>
      <c r="X14" s="4">
        <v>2231502</v>
      </c>
    </row>
    <row r="15" s="4" customFormat="1" spans="1:24">
      <c r="A15" s="4">
        <v>16128296348</v>
      </c>
      <c r="B15" s="4" t="s">
        <v>25</v>
      </c>
      <c r="C15" s="4" t="s">
        <v>26</v>
      </c>
      <c r="D15" s="4" t="s">
        <v>58</v>
      </c>
      <c r="E15" s="4" t="s">
        <v>64</v>
      </c>
      <c r="F15" s="5">
        <v>44432</v>
      </c>
      <c r="G15" s="5">
        <v>44433</v>
      </c>
      <c r="H15" s="4">
        <v>1</v>
      </c>
      <c r="I15" s="4">
        <v>1</v>
      </c>
      <c r="J15" s="4">
        <v>1</v>
      </c>
      <c r="K15" s="4" t="s">
        <v>29</v>
      </c>
      <c r="L15" s="4">
        <v>400</v>
      </c>
      <c r="M15" s="4">
        <v>400</v>
      </c>
      <c r="N15" s="4" t="s">
        <v>65</v>
      </c>
      <c r="O15" s="4" t="s">
        <v>31</v>
      </c>
      <c r="P15" s="4" t="s">
        <v>32</v>
      </c>
      <c r="Q15" s="4">
        <v>0</v>
      </c>
      <c r="R15" s="6">
        <v>44432</v>
      </c>
      <c r="S15" s="5">
        <v>44448</v>
      </c>
      <c r="T15" s="4" t="s">
        <v>33</v>
      </c>
      <c r="U15" s="4">
        <v>400</v>
      </c>
      <c r="V15" s="4">
        <v>0</v>
      </c>
      <c r="W15" s="4">
        <v>0</v>
      </c>
      <c r="X15" s="4">
        <v>2231693</v>
      </c>
    </row>
    <row r="16" s="4" customFormat="1" spans="1:24">
      <c r="A16" s="4">
        <v>16128290786</v>
      </c>
      <c r="B16" s="4" t="s">
        <v>25</v>
      </c>
      <c r="C16" s="4" t="s">
        <v>26</v>
      </c>
      <c r="D16" s="4" t="s">
        <v>58</v>
      </c>
      <c r="E16" s="4" t="s">
        <v>59</v>
      </c>
      <c r="F16" s="5">
        <v>44432</v>
      </c>
      <c r="G16" s="5">
        <v>44433</v>
      </c>
      <c r="H16" s="4">
        <v>2</v>
      </c>
      <c r="I16" s="4">
        <v>1</v>
      </c>
      <c r="J16" s="4">
        <v>2</v>
      </c>
      <c r="K16" s="4" t="s">
        <v>29</v>
      </c>
      <c r="L16" s="4">
        <v>800</v>
      </c>
      <c r="M16" s="4">
        <v>800</v>
      </c>
      <c r="N16" s="4" t="s">
        <v>66</v>
      </c>
      <c r="O16" s="4" t="s">
        <v>31</v>
      </c>
      <c r="P16" s="4" t="s">
        <v>32</v>
      </c>
      <c r="Q16" s="4">
        <v>0</v>
      </c>
      <c r="R16" s="6">
        <v>44432</v>
      </c>
      <c r="S16" s="5">
        <v>44448</v>
      </c>
      <c r="T16" s="4" t="s">
        <v>33</v>
      </c>
      <c r="U16" s="4">
        <v>800</v>
      </c>
      <c r="V16" s="4">
        <v>0</v>
      </c>
      <c r="W16" s="4">
        <v>0</v>
      </c>
      <c r="X16" s="4">
        <v>2231694</v>
      </c>
    </row>
    <row r="17" s="4" customFormat="1" spans="1:24">
      <c r="A17" s="4">
        <v>16128552343</v>
      </c>
      <c r="B17" s="4" t="s">
        <v>25</v>
      </c>
      <c r="C17" s="4" t="s">
        <v>26</v>
      </c>
      <c r="D17" s="4" t="s">
        <v>55</v>
      </c>
      <c r="E17" s="4" t="s">
        <v>56</v>
      </c>
      <c r="F17" s="5">
        <v>44432</v>
      </c>
      <c r="G17" s="5">
        <v>44433</v>
      </c>
      <c r="H17" s="4">
        <v>1</v>
      </c>
      <c r="I17" s="4">
        <v>1</v>
      </c>
      <c r="J17" s="4">
        <v>1</v>
      </c>
      <c r="K17" s="4" t="s">
        <v>29</v>
      </c>
      <c r="L17" s="4">
        <v>176</v>
      </c>
      <c r="M17" s="4">
        <v>176</v>
      </c>
      <c r="N17" s="4" t="s">
        <v>67</v>
      </c>
      <c r="O17" s="4" t="s">
        <v>31</v>
      </c>
      <c r="P17" s="4" t="s">
        <v>32</v>
      </c>
      <c r="Q17" s="4">
        <v>0</v>
      </c>
      <c r="R17" s="6">
        <v>44432</v>
      </c>
      <c r="S17" s="5">
        <v>44448</v>
      </c>
      <c r="T17" s="4" t="s">
        <v>33</v>
      </c>
      <c r="U17" s="4">
        <v>176</v>
      </c>
      <c r="V17" s="4">
        <v>0</v>
      </c>
      <c r="W17" s="4">
        <v>0</v>
      </c>
      <c r="X17" s="4">
        <v>2231756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5"/>
  <sheetViews>
    <sheetView tabSelected="1" workbookViewId="0">
      <selection activeCell="F33" sqref="F33"/>
    </sheetView>
  </sheetViews>
  <sheetFormatPr defaultColWidth="9" defaultRowHeight="13.5"/>
  <cols>
    <col min="1" max="1" width="11.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68</v>
      </c>
    </row>
    <row r="2" s="4" customFormat="1" spans="1:9">
      <c r="A2" s="4">
        <v>16108828073</v>
      </c>
      <c r="B2" s="5">
        <v>44431</v>
      </c>
      <c r="C2" s="5">
        <v>44433</v>
      </c>
      <c r="D2" s="4">
        <v>979.58</v>
      </c>
      <c r="E2" s="4" t="str">
        <f>VLOOKUP(A2,HOP!A:L,12,0)</f>
        <v>979.58</v>
      </c>
      <c r="F2" s="4" t="str">
        <f>VLOOKUP(A2,HOP!A:C,3,0)</f>
        <v>2228786</v>
      </c>
      <c r="G2" s="4">
        <f>D2-E2</f>
        <v>0</v>
      </c>
      <c r="H2" s="4" t="str">
        <f>$H$1&amp;F2</f>
        <v>，2228786</v>
      </c>
      <c r="I2" s="4" t="str">
        <f>VLOOKUP(A2,HOP!A:T,20,0)</f>
        <v>直连</v>
      </c>
    </row>
    <row r="3" s="4" customFormat="1" hidden="1" spans="1:9">
      <c r="A3" s="4">
        <v>16116175280</v>
      </c>
      <c r="B3" s="5">
        <v>44431</v>
      </c>
      <c r="C3" s="5">
        <v>44433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16" si="0">D3-E3</f>
        <v>#N/A</v>
      </c>
      <c r="H3" s="4" t="e">
        <f t="shared" ref="H3:H16" si="1">$H$1&amp;F3</f>
        <v>#N/A</v>
      </c>
      <c r="I3" s="4" t="e">
        <f>VLOOKUP(A3,HOP!A:T,20,0)</f>
        <v>#N/A</v>
      </c>
    </row>
    <row r="4" s="4" customFormat="1" spans="1:9">
      <c r="A4" s="4">
        <v>16119993568</v>
      </c>
      <c r="B4" s="5">
        <v>44432</v>
      </c>
      <c r="C4" s="5">
        <v>44433</v>
      </c>
      <c r="D4" s="4">
        <v>350</v>
      </c>
      <c r="E4" s="4" t="str">
        <f>VLOOKUP(A4,HOP!A:L,12,0)</f>
        <v>350.00</v>
      </c>
      <c r="F4" s="4" t="str">
        <f>VLOOKUP(A4,HOP!A:C,3,0)</f>
        <v>2230517</v>
      </c>
      <c r="G4" s="4">
        <f t="shared" si="0"/>
        <v>0</v>
      </c>
      <c r="H4" s="4" t="str">
        <f t="shared" si="1"/>
        <v>，2230517</v>
      </c>
      <c r="I4" s="4" t="str">
        <f>VLOOKUP(A4,HOP!A:T,20,0)</f>
        <v>直采</v>
      </c>
    </row>
    <row r="5" s="4" customFormat="1" spans="1:9">
      <c r="A5" s="4">
        <v>16120174475</v>
      </c>
      <c r="B5" s="5">
        <v>44432</v>
      </c>
      <c r="C5" s="5">
        <v>44433</v>
      </c>
      <c r="D5" s="4">
        <v>165.74</v>
      </c>
      <c r="E5" s="4" t="str">
        <f>VLOOKUP(A5,HOP!A:L,12,0)</f>
        <v>165.74</v>
      </c>
      <c r="F5" s="4" t="str">
        <f>VLOOKUP(A5,HOP!A:C,3,0)</f>
        <v>2230572</v>
      </c>
      <c r="G5" s="4">
        <f t="shared" si="0"/>
        <v>0</v>
      </c>
      <c r="H5" s="4" t="str">
        <f t="shared" si="1"/>
        <v>，2230572</v>
      </c>
      <c r="I5" s="4" t="str">
        <f>VLOOKUP(A5,HOP!A:T,20,0)</f>
        <v>直连</v>
      </c>
    </row>
    <row r="6" s="4" customFormat="1" spans="1:9">
      <c r="A6" s="4">
        <v>16122251606</v>
      </c>
      <c r="B6" s="5">
        <v>44432</v>
      </c>
      <c r="C6" s="5">
        <v>44433</v>
      </c>
      <c r="D6" s="4">
        <v>175</v>
      </c>
      <c r="E6" s="4" t="str">
        <f>VLOOKUP(A6,HOP!A:L,12,0)</f>
        <v>175.00</v>
      </c>
      <c r="F6" s="4" t="str">
        <f>VLOOKUP(A6,HOP!A:C,3,0)</f>
        <v>2231112</v>
      </c>
      <c r="G6" s="4">
        <f t="shared" si="0"/>
        <v>0</v>
      </c>
      <c r="H6" s="4" t="str">
        <f t="shared" si="1"/>
        <v>，2231112</v>
      </c>
      <c r="I6" s="4" t="str">
        <f>VLOOKUP(A6,HOP!A:T,20,0)</f>
        <v>直采</v>
      </c>
    </row>
    <row r="7" s="4" customFormat="1" spans="1:9">
      <c r="A7" s="4">
        <v>16122665739</v>
      </c>
      <c r="B7" s="5">
        <v>44432</v>
      </c>
      <c r="C7" s="5">
        <v>44433</v>
      </c>
      <c r="D7" s="4">
        <v>772.4</v>
      </c>
      <c r="E7" s="4" t="str">
        <f>VLOOKUP(A7,HOP!A:L,12,0)</f>
        <v>772.40</v>
      </c>
      <c r="F7" s="4" t="str">
        <f>VLOOKUP(A7,HOP!A:C,3,0)</f>
        <v>2231213</v>
      </c>
      <c r="G7" s="4">
        <f t="shared" si="0"/>
        <v>0</v>
      </c>
      <c r="H7" s="4" t="str">
        <f t="shared" si="1"/>
        <v>，2231213</v>
      </c>
      <c r="I7" s="4" t="str">
        <f>VLOOKUP(A7,HOP!A:T,20,0)</f>
        <v>直连</v>
      </c>
    </row>
    <row r="8" s="4" customFormat="1" spans="1:9">
      <c r="A8" s="4">
        <v>16122694432</v>
      </c>
      <c r="B8" s="5">
        <v>44432</v>
      </c>
      <c r="C8" s="5">
        <v>44433</v>
      </c>
      <c r="D8" s="4">
        <v>61.2</v>
      </c>
      <c r="E8" s="4" t="str">
        <f>VLOOKUP(A8,HOP!A:L,12,0)</f>
        <v>61.20</v>
      </c>
      <c r="F8" s="4" t="str">
        <f>VLOOKUP(A8,HOP!A:C,3,0)</f>
        <v>2231216</v>
      </c>
      <c r="G8" s="4">
        <f t="shared" si="0"/>
        <v>0</v>
      </c>
      <c r="H8" s="4" t="str">
        <f t="shared" si="1"/>
        <v>，2231216</v>
      </c>
      <c r="I8" s="4" t="str">
        <f>VLOOKUP(A8,HOP!A:T,20,0)</f>
        <v>直采</v>
      </c>
    </row>
    <row r="9" s="4" customFormat="1" spans="1:9">
      <c r="A9" s="4">
        <v>16122807410</v>
      </c>
      <c r="B9" s="5">
        <v>44432</v>
      </c>
      <c r="C9" s="5">
        <v>44433</v>
      </c>
      <c r="D9" s="4">
        <v>386.2</v>
      </c>
      <c r="E9" s="4" t="str">
        <f>VLOOKUP(A9,HOP!A:L,12,0)</f>
        <v>386.20</v>
      </c>
      <c r="F9" s="4" t="str">
        <f>VLOOKUP(A9,HOP!A:C,3,0)</f>
        <v>2231249</v>
      </c>
      <c r="G9" s="4">
        <f t="shared" si="0"/>
        <v>0</v>
      </c>
      <c r="H9" s="4" t="str">
        <f t="shared" si="1"/>
        <v>，2231249</v>
      </c>
      <c r="I9" s="4" t="str">
        <f>VLOOKUP(A9,HOP!A:T,20,0)</f>
        <v>直连</v>
      </c>
    </row>
    <row r="10" s="4" customFormat="1" spans="1:9">
      <c r="A10" s="4">
        <v>16125912294</v>
      </c>
      <c r="B10" s="5">
        <v>44432</v>
      </c>
      <c r="C10" s="5">
        <v>44433</v>
      </c>
      <c r="D10" s="4">
        <v>311.48</v>
      </c>
      <c r="E10" s="4" t="str">
        <f>VLOOKUP(A10,HOP!A:L,12,0)</f>
        <v>311.48</v>
      </c>
      <c r="F10" s="4" t="str">
        <f>VLOOKUP(A10,HOP!A:C,3,0)</f>
        <v>2231286</v>
      </c>
      <c r="G10" s="4">
        <f t="shared" si="0"/>
        <v>0</v>
      </c>
      <c r="H10" s="4" t="str">
        <f t="shared" si="1"/>
        <v>，2231286</v>
      </c>
      <c r="I10" s="4" t="str">
        <f>VLOOKUP(A10,HOP!A:T,20,0)</f>
        <v>直连</v>
      </c>
    </row>
    <row r="11" s="4" customFormat="1" spans="1:9">
      <c r="A11" s="4">
        <v>16126585381</v>
      </c>
      <c r="B11" s="5">
        <v>44432</v>
      </c>
      <c r="C11" s="5">
        <v>44433</v>
      </c>
      <c r="D11" s="4">
        <v>176</v>
      </c>
      <c r="E11" s="4" t="str">
        <f>VLOOKUP(A11,HOP!A:L,12,0)</f>
        <v>176.00</v>
      </c>
      <c r="F11" s="4" t="str">
        <f>VLOOKUP(A11,HOP!A:C,3,0)</f>
        <v>2231357</v>
      </c>
      <c r="G11" s="4">
        <f t="shared" si="0"/>
        <v>0</v>
      </c>
      <c r="H11" s="4" t="str">
        <f t="shared" si="1"/>
        <v>，2231357</v>
      </c>
      <c r="I11" s="4" t="str">
        <f>VLOOKUP(A11,HOP!A:T,20,0)</f>
        <v>直采</v>
      </c>
    </row>
    <row r="12" s="4" customFormat="1" spans="1:9">
      <c r="A12" s="4">
        <v>16127569509</v>
      </c>
      <c r="B12" s="5">
        <v>44432</v>
      </c>
      <c r="C12" s="5">
        <v>44433</v>
      </c>
      <c r="D12" s="4">
        <v>2000</v>
      </c>
      <c r="E12" s="4" t="str">
        <f>VLOOKUP(A12,HOP!A:L,12,0)</f>
        <v>2000.00</v>
      </c>
      <c r="F12" s="4" t="str">
        <f>VLOOKUP(A12,HOP!A:C,3,0)</f>
        <v>2231490</v>
      </c>
      <c r="G12" s="4">
        <f t="shared" si="0"/>
        <v>0</v>
      </c>
      <c r="H12" s="4" t="str">
        <f t="shared" si="1"/>
        <v>，2231490</v>
      </c>
      <c r="I12" s="4" t="str">
        <f>VLOOKUP(A12,HOP!A:T,20,0)</f>
        <v>直采</v>
      </c>
    </row>
    <row r="13" s="4" customFormat="1" spans="1:9">
      <c r="A13" s="4">
        <v>16127617073</v>
      </c>
      <c r="B13" s="5">
        <v>44432</v>
      </c>
      <c r="C13" s="5">
        <v>44433</v>
      </c>
      <c r="D13" s="4">
        <v>415</v>
      </c>
      <c r="E13" s="4" t="str">
        <f>VLOOKUP(A13,HOP!A:L,12,0)</f>
        <v>415.00</v>
      </c>
      <c r="F13" s="4" t="str">
        <f>VLOOKUP(A13,HOP!A:C,3,0)</f>
        <v>2231502</v>
      </c>
      <c r="G13" s="4">
        <f t="shared" si="0"/>
        <v>0</v>
      </c>
      <c r="H13" s="4" t="str">
        <f t="shared" si="1"/>
        <v>，2231502</v>
      </c>
      <c r="I13" s="4" t="str">
        <f>VLOOKUP(A13,HOP!A:T,20,0)</f>
        <v>直采</v>
      </c>
    </row>
    <row r="14" s="4" customFormat="1" spans="1:9">
      <c r="A14" s="4">
        <v>16128296348</v>
      </c>
      <c r="B14" s="5">
        <v>44432</v>
      </c>
      <c r="C14" s="5">
        <v>44433</v>
      </c>
      <c r="D14" s="4">
        <v>400</v>
      </c>
      <c r="E14" s="4" t="str">
        <f>VLOOKUP(A14,HOP!A:L,12,0)</f>
        <v>400.00</v>
      </c>
      <c r="F14" s="4" t="str">
        <f>VLOOKUP(A14,HOP!A:C,3,0)</f>
        <v>2231693</v>
      </c>
      <c r="G14" s="4">
        <f t="shared" si="0"/>
        <v>0</v>
      </c>
      <c r="H14" s="4" t="str">
        <f t="shared" si="1"/>
        <v>，2231693</v>
      </c>
      <c r="I14" s="4" t="str">
        <f>VLOOKUP(A14,HOP!A:T,20,0)</f>
        <v>直采</v>
      </c>
    </row>
    <row r="15" s="4" customFormat="1" spans="1:9">
      <c r="A15" s="4">
        <v>16128290786</v>
      </c>
      <c r="B15" s="5">
        <v>44432</v>
      </c>
      <c r="C15" s="5">
        <v>44433</v>
      </c>
      <c r="D15" s="4">
        <v>800</v>
      </c>
      <c r="E15" s="4" t="str">
        <f>VLOOKUP(A15,HOP!A:L,12,0)</f>
        <v>800.00</v>
      </c>
      <c r="F15" s="4" t="str">
        <f>VLOOKUP(A15,HOP!A:C,3,0)</f>
        <v>2231694</v>
      </c>
      <c r="G15" s="4">
        <f t="shared" si="0"/>
        <v>0</v>
      </c>
      <c r="H15" s="4" t="str">
        <f t="shared" si="1"/>
        <v>，2231694</v>
      </c>
      <c r="I15" s="4" t="str">
        <f>VLOOKUP(A15,HOP!A:T,20,0)</f>
        <v>直采</v>
      </c>
    </row>
    <row r="16" s="4" customFormat="1" spans="1:9">
      <c r="A16" s="4">
        <v>16128552343</v>
      </c>
      <c r="B16" s="5">
        <v>44432</v>
      </c>
      <c r="C16" s="5">
        <v>44433</v>
      </c>
      <c r="D16" s="4">
        <v>176</v>
      </c>
      <c r="E16" s="4" t="str">
        <f>VLOOKUP(A16,HOP!A:L,12,0)</f>
        <v>176.00</v>
      </c>
      <c r="F16" s="4" t="str">
        <f>VLOOKUP(A16,HOP!A:C,3,0)</f>
        <v>2231756</v>
      </c>
      <c r="G16" s="4">
        <f t="shared" si="0"/>
        <v>0</v>
      </c>
      <c r="H16" s="4" t="str">
        <f t="shared" si="1"/>
        <v>，2231756</v>
      </c>
      <c r="I16" s="4" t="str">
        <f>VLOOKUP(A16,HOP!A:T,20,0)</f>
        <v>直采</v>
      </c>
    </row>
    <row r="18" spans="4:4">
      <c r="D18" s="4">
        <f>SUM(D2:D17)</f>
        <v>7168.6</v>
      </c>
    </row>
    <row r="22" spans="1:1">
      <c r="A22" s="4" t="s">
        <v>69</v>
      </c>
    </row>
    <row r="23" spans="1:1">
      <c r="A23" s="4" t="s">
        <v>70</v>
      </c>
    </row>
    <row r="24" spans="1:1">
      <c r="A24" s="4" t="s">
        <v>71</v>
      </c>
    </row>
    <row r="25" spans="1:1">
      <c r="A25" s="4" t="s">
        <v>72</v>
      </c>
    </row>
  </sheetData>
  <autoFilter ref="A1:X16">
    <filterColumn colId="3">
      <filters>
        <filter val="350"/>
        <filter val="400"/>
        <filter val="800"/>
        <filter val="2000"/>
        <filter val="61.2"/>
        <filter val="386.2"/>
        <filter val="772.4"/>
        <filter val="165.74"/>
        <filter val="175"/>
        <filter val="415"/>
        <filter val="176"/>
        <filter val="311.48"/>
        <filter val="979.5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73</v>
      </c>
      <c r="B1" s="2" t="s">
        <v>74</v>
      </c>
      <c r="C1" s="2" t="s">
        <v>75</v>
      </c>
      <c r="D1" s="2" t="s">
        <v>76</v>
      </c>
      <c r="E1" s="2" t="s">
        <v>13</v>
      </c>
      <c r="F1" s="2" t="s">
        <v>5</v>
      </c>
      <c r="G1" s="2" t="s">
        <v>6</v>
      </c>
      <c r="H1" s="2" t="s">
        <v>77</v>
      </c>
      <c r="I1" s="2" t="s">
        <v>78</v>
      </c>
      <c r="J1" s="2" t="s">
        <v>79</v>
      </c>
      <c r="K1" s="2" t="s">
        <v>80</v>
      </c>
      <c r="L1" s="2" t="s">
        <v>81</v>
      </c>
      <c r="M1" s="2" t="s">
        <v>82</v>
      </c>
      <c r="N1" s="2" t="s">
        <v>83</v>
      </c>
      <c r="O1" s="2" t="s">
        <v>84</v>
      </c>
      <c r="P1" s="2" t="s">
        <v>85</v>
      </c>
      <c r="Q1" s="2" t="s">
        <v>86</v>
      </c>
      <c r="R1" s="2" t="s">
        <v>87</v>
      </c>
      <c r="S1" s="2" t="s">
        <v>88</v>
      </c>
      <c r="T1" s="2" t="s">
        <v>89</v>
      </c>
    </row>
    <row r="2" s="1" customFormat="1" spans="1:20">
      <c r="A2" s="3">
        <v>16108828073</v>
      </c>
      <c r="B2" s="1" t="s">
        <v>90</v>
      </c>
      <c r="C2" s="1" t="s">
        <v>91</v>
      </c>
      <c r="D2" s="1" t="s">
        <v>92</v>
      </c>
      <c r="E2" s="1" t="s">
        <v>30</v>
      </c>
      <c r="F2" s="1" t="s">
        <v>93</v>
      </c>
      <c r="G2" s="1" t="s">
        <v>94</v>
      </c>
      <c r="H2" s="1" t="s">
        <v>95</v>
      </c>
      <c r="I2" s="1" t="s">
        <v>96</v>
      </c>
      <c r="J2" s="1" t="s">
        <v>97</v>
      </c>
      <c r="K2" s="1" t="s">
        <v>96</v>
      </c>
      <c r="L2" s="1" t="s">
        <v>96</v>
      </c>
      <c r="M2" s="1" t="s">
        <v>98</v>
      </c>
      <c r="N2" s="1" t="s">
        <v>98</v>
      </c>
      <c r="O2" s="1" t="s">
        <v>99</v>
      </c>
      <c r="P2" s="1" t="s">
        <v>100</v>
      </c>
      <c r="Q2" s="1" t="s">
        <v>101</v>
      </c>
      <c r="R2" s="1" t="s">
        <v>102</v>
      </c>
      <c r="S2" s="1" t="s">
        <v>103</v>
      </c>
      <c r="T2" s="1" t="s">
        <v>104</v>
      </c>
    </row>
    <row r="3" s="1" customFormat="1" spans="1:20">
      <c r="A3" s="3">
        <v>16119993568</v>
      </c>
      <c r="B3" s="1" t="s">
        <v>93</v>
      </c>
      <c r="C3" s="1" t="s">
        <v>105</v>
      </c>
      <c r="D3" s="1" t="s">
        <v>106</v>
      </c>
      <c r="E3" s="1" t="s">
        <v>40</v>
      </c>
      <c r="F3" s="1" t="s">
        <v>107</v>
      </c>
      <c r="G3" s="1" t="s">
        <v>94</v>
      </c>
      <c r="H3" s="1" t="s">
        <v>95</v>
      </c>
      <c r="I3" s="1" t="s">
        <v>108</v>
      </c>
      <c r="J3" s="1" t="s">
        <v>97</v>
      </c>
      <c r="K3" s="1" t="s">
        <v>108</v>
      </c>
      <c r="L3" s="1" t="s">
        <v>108</v>
      </c>
      <c r="M3" s="1" t="s">
        <v>98</v>
      </c>
      <c r="N3" s="1" t="s">
        <v>98</v>
      </c>
      <c r="O3" s="1" t="s">
        <v>99</v>
      </c>
      <c r="P3" s="1" t="s">
        <v>100</v>
      </c>
      <c r="Q3" s="1" t="s">
        <v>109</v>
      </c>
      <c r="R3" s="1" t="s">
        <v>102</v>
      </c>
      <c r="S3" s="1" t="s">
        <v>103</v>
      </c>
      <c r="T3" s="1" t="s">
        <v>110</v>
      </c>
    </row>
    <row r="4" s="1" customFormat="1" spans="1:20">
      <c r="A4" s="3">
        <v>16120174475</v>
      </c>
      <c r="B4" s="1" t="s">
        <v>93</v>
      </c>
      <c r="C4" s="1" t="s">
        <v>111</v>
      </c>
      <c r="D4" s="1" t="s">
        <v>112</v>
      </c>
      <c r="E4" s="1" t="s">
        <v>43</v>
      </c>
      <c r="F4" s="1" t="s">
        <v>107</v>
      </c>
      <c r="G4" s="1" t="s">
        <v>94</v>
      </c>
      <c r="H4" s="1" t="s">
        <v>95</v>
      </c>
      <c r="I4" s="1" t="s">
        <v>113</v>
      </c>
      <c r="J4" s="1" t="s">
        <v>97</v>
      </c>
      <c r="K4" s="1" t="s">
        <v>113</v>
      </c>
      <c r="L4" s="1" t="s">
        <v>113</v>
      </c>
      <c r="M4" s="1" t="s">
        <v>98</v>
      </c>
      <c r="N4" s="1" t="s">
        <v>98</v>
      </c>
      <c r="O4" s="1" t="s">
        <v>99</v>
      </c>
      <c r="P4" s="1" t="s">
        <v>100</v>
      </c>
      <c r="Q4" s="1" t="s">
        <v>114</v>
      </c>
      <c r="R4" s="1" t="s">
        <v>102</v>
      </c>
      <c r="S4" s="1" t="s">
        <v>103</v>
      </c>
      <c r="T4" s="1" t="s">
        <v>104</v>
      </c>
    </row>
    <row r="5" s="1" customFormat="1" spans="1:20">
      <c r="A5" s="3">
        <v>16122251606</v>
      </c>
      <c r="B5" s="1" t="s">
        <v>107</v>
      </c>
      <c r="C5" s="1" t="s">
        <v>115</v>
      </c>
      <c r="D5" s="1" t="s">
        <v>106</v>
      </c>
      <c r="E5" s="1" t="s">
        <v>44</v>
      </c>
      <c r="F5" s="1" t="s">
        <v>107</v>
      </c>
      <c r="G5" s="1" t="s">
        <v>94</v>
      </c>
      <c r="H5" s="1" t="s">
        <v>95</v>
      </c>
      <c r="I5" s="1" t="s">
        <v>116</v>
      </c>
      <c r="J5" s="1" t="s">
        <v>97</v>
      </c>
      <c r="K5" s="1" t="s">
        <v>116</v>
      </c>
      <c r="L5" s="1" t="s">
        <v>116</v>
      </c>
      <c r="M5" s="1" t="s">
        <v>98</v>
      </c>
      <c r="N5" s="1" t="s">
        <v>98</v>
      </c>
      <c r="O5" s="1" t="s">
        <v>99</v>
      </c>
      <c r="P5" s="1" t="s">
        <v>100</v>
      </c>
      <c r="Q5" s="1" t="s">
        <v>117</v>
      </c>
      <c r="R5" s="1" t="s">
        <v>102</v>
      </c>
      <c r="S5" s="1" t="s">
        <v>103</v>
      </c>
      <c r="T5" s="1" t="s">
        <v>110</v>
      </c>
    </row>
    <row r="6" s="1" customFormat="1" spans="1:20">
      <c r="A6" s="3">
        <v>16122665739</v>
      </c>
      <c r="B6" s="1" t="s">
        <v>107</v>
      </c>
      <c r="C6" s="1" t="s">
        <v>118</v>
      </c>
      <c r="D6" s="1" t="s">
        <v>119</v>
      </c>
      <c r="E6" s="1" t="s">
        <v>47</v>
      </c>
      <c r="F6" s="1" t="s">
        <v>107</v>
      </c>
      <c r="G6" s="1" t="s">
        <v>94</v>
      </c>
      <c r="H6" s="1" t="s">
        <v>95</v>
      </c>
      <c r="I6" s="1" t="s">
        <v>120</v>
      </c>
      <c r="J6" s="1" t="s">
        <v>97</v>
      </c>
      <c r="K6" s="1" t="s">
        <v>120</v>
      </c>
      <c r="L6" s="1" t="s">
        <v>120</v>
      </c>
      <c r="M6" s="1" t="s">
        <v>98</v>
      </c>
      <c r="N6" s="1" t="s">
        <v>98</v>
      </c>
      <c r="O6" s="1" t="s">
        <v>99</v>
      </c>
      <c r="P6" s="1" t="s">
        <v>100</v>
      </c>
      <c r="Q6" s="1" t="s">
        <v>121</v>
      </c>
      <c r="R6" s="1" t="s">
        <v>102</v>
      </c>
      <c r="S6" s="1" t="s">
        <v>103</v>
      </c>
      <c r="T6" s="1" t="s">
        <v>104</v>
      </c>
    </row>
    <row r="7" s="1" customFormat="1" spans="1:20">
      <c r="A7" s="3">
        <v>16122694432</v>
      </c>
      <c r="B7" s="1" t="s">
        <v>107</v>
      </c>
      <c r="C7" s="1" t="s">
        <v>122</v>
      </c>
      <c r="D7" s="1" t="s">
        <v>123</v>
      </c>
      <c r="E7" s="1" t="s">
        <v>50</v>
      </c>
      <c r="F7" s="1" t="s">
        <v>107</v>
      </c>
      <c r="G7" s="1" t="s">
        <v>94</v>
      </c>
      <c r="H7" s="1" t="s">
        <v>95</v>
      </c>
      <c r="I7" s="1" t="s">
        <v>124</v>
      </c>
      <c r="J7" s="1" t="s">
        <v>97</v>
      </c>
      <c r="K7" s="1" t="s">
        <v>124</v>
      </c>
      <c r="L7" s="1" t="s">
        <v>124</v>
      </c>
      <c r="M7" s="1" t="s">
        <v>98</v>
      </c>
      <c r="N7" s="1" t="s">
        <v>98</v>
      </c>
      <c r="O7" s="1" t="s">
        <v>99</v>
      </c>
      <c r="P7" s="1" t="s">
        <v>100</v>
      </c>
      <c r="Q7" s="1" t="s">
        <v>125</v>
      </c>
      <c r="R7" s="1" t="s">
        <v>102</v>
      </c>
      <c r="S7" s="1" t="s">
        <v>103</v>
      </c>
      <c r="T7" s="1" t="s">
        <v>110</v>
      </c>
    </row>
    <row r="8" s="1" customFormat="1" spans="1:20">
      <c r="A8" s="3">
        <v>16122807410</v>
      </c>
      <c r="B8" s="1" t="s">
        <v>107</v>
      </c>
      <c r="C8" s="1" t="s">
        <v>126</v>
      </c>
      <c r="D8" s="1" t="s">
        <v>119</v>
      </c>
      <c r="E8" s="1" t="s">
        <v>51</v>
      </c>
      <c r="F8" s="1" t="s">
        <v>107</v>
      </c>
      <c r="G8" s="1" t="s">
        <v>94</v>
      </c>
      <c r="H8" s="1" t="s">
        <v>95</v>
      </c>
      <c r="I8" s="1" t="s">
        <v>127</v>
      </c>
      <c r="J8" s="1" t="s">
        <v>97</v>
      </c>
      <c r="K8" s="1" t="s">
        <v>127</v>
      </c>
      <c r="L8" s="1" t="s">
        <v>127</v>
      </c>
      <c r="M8" s="1" t="s">
        <v>98</v>
      </c>
      <c r="N8" s="1" t="s">
        <v>98</v>
      </c>
      <c r="O8" s="1" t="s">
        <v>99</v>
      </c>
      <c r="P8" s="1" t="s">
        <v>100</v>
      </c>
      <c r="Q8" s="1" t="s">
        <v>128</v>
      </c>
      <c r="R8" s="1" t="s">
        <v>102</v>
      </c>
      <c r="S8" s="1" t="s">
        <v>103</v>
      </c>
      <c r="T8" s="1" t="s">
        <v>104</v>
      </c>
    </row>
    <row r="9" s="1" customFormat="1" spans="1:20">
      <c r="A9" s="3">
        <v>16125912294</v>
      </c>
      <c r="B9" s="1" t="s">
        <v>107</v>
      </c>
      <c r="C9" s="1" t="s">
        <v>129</v>
      </c>
      <c r="D9" s="1" t="s">
        <v>130</v>
      </c>
      <c r="E9" s="1" t="s">
        <v>54</v>
      </c>
      <c r="F9" s="1" t="s">
        <v>107</v>
      </c>
      <c r="G9" s="1" t="s">
        <v>94</v>
      </c>
      <c r="H9" s="1" t="s">
        <v>95</v>
      </c>
      <c r="I9" s="1" t="s">
        <v>131</v>
      </c>
      <c r="J9" s="1" t="s">
        <v>97</v>
      </c>
      <c r="K9" s="1" t="s">
        <v>131</v>
      </c>
      <c r="L9" s="1" t="s">
        <v>131</v>
      </c>
      <c r="M9" s="1" t="s">
        <v>98</v>
      </c>
      <c r="N9" s="1" t="s">
        <v>98</v>
      </c>
      <c r="O9" s="1" t="s">
        <v>99</v>
      </c>
      <c r="P9" s="1" t="s">
        <v>100</v>
      </c>
      <c r="Q9" s="1" t="s">
        <v>132</v>
      </c>
      <c r="R9" s="1" t="s">
        <v>102</v>
      </c>
      <c r="S9" s="1" t="s">
        <v>103</v>
      </c>
      <c r="T9" s="1" t="s">
        <v>104</v>
      </c>
    </row>
    <row r="10" s="1" customFormat="1" spans="1:20">
      <c r="A10" s="3">
        <v>16126585381</v>
      </c>
      <c r="B10" s="1" t="s">
        <v>107</v>
      </c>
      <c r="C10" s="1" t="s">
        <v>133</v>
      </c>
      <c r="D10" s="1" t="s">
        <v>134</v>
      </c>
      <c r="E10" s="1" t="s">
        <v>57</v>
      </c>
      <c r="F10" s="1" t="s">
        <v>107</v>
      </c>
      <c r="G10" s="1" t="s">
        <v>94</v>
      </c>
      <c r="H10" s="1" t="s">
        <v>95</v>
      </c>
      <c r="I10" s="1" t="s">
        <v>135</v>
      </c>
      <c r="J10" s="1" t="s">
        <v>97</v>
      </c>
      <c r="K10" s="1" t="s">
        <v>135</v>
      </c>
      <c r="L10" s="1" t="s">
        <v>135</v>
      </c>
      <c r="M10" s="1" t="s">
        <v>98</v>
      </c>
      <c r="N10" s="1" t="s">
        <v>98</v>
      </c>
      <c r="O10" s="1" t="s">
        <v>99</v>
      </c>
      <c r="P10" s="1" t="s">
        <v>100</v>
      </c>
      <c r="Q10" s="1" t="s">
        <v>136</v>
      </c>
      <c r="R10" s="1" t="s">
        <v>102</v>
      </c>
      <c r="S10" s="1" t="s">
        <v>103</v>
      </c>
      <c r="T10" s="1" t="s">
        <v>110</v>
      </c>
    </row>
    <row r="11" s="1" customFormat="1" spans="1:20">
      <c r="A11" s="3">
        <v>16127569509</v>
      </c>
      <c r="B11" s="1" t="s">
        <v>107</v>
      </c>
      <c r="C11" s="1" t="s">
        <v>137</v>
      </c>
      <c r="D11" s="1" t="s">
        <v>138</v>
      </c>
      <c r="E11" s="1" t="s">
        <v>60</v>
      </c>
      <c r="F11" s="1" t="s">
        <v>107</v>
      </c>
      <c r="G11" s="1" t="s">
        <v>94</v>
      </c>
      <c r="H11" s="1" t="s">
        <v>95</v>
      </c>
      <c r="I11" s="1" t="s">
        <v>139</v>
      </c>
      <c r="J11" s="1" t="s">
        <v>97</v>
      </c>
      <c r="K11" s="1" t="s">
        <v>139</v>
      </c>
      <c r="L11" s="1" t="s">
        <v>139</v>
      </c>
      <c r="M11" s="1" t="s">
        <v>98</v>
      </c>
      <c r="N11" s="1" t="s">
        <v>98</v>
      </c>
      <c r="O11" s="1" t="s">
        <v>99</v>
      </c>
      <c r="P11" s="1" t="s">
        <v>100</v>
      </c>
      <c r="Q11" s="1" t="s">
        <v>140</v>
      </c>
      <c r="R11" s="1" t="s">
        <v>102</v>
      </c>
      <c r="S11" s="1" t="s">
        <v>103</v>
      </c>
      <c r="T11" s="1" t="s">
        <v>110</v>
      </c>
    </row>
    <row r="12" s="1" customFormat="1" spans="1:20">
      <c r="A12" s="3">
        <v>16127617073</v>
      </c>
      <c r="B12" s="1" t="s">
        <v>107</v>
      </c>
      <c r="C12" s="1" t="s">
        <v>141</v>
      </c>
      <c r="D12" s="1" t="s">
        <v>142</v>
      </c>
      <c r="E12" s="1" t="s">
        <v>63</v>
      </c>
      <c r="F12" s="1" t="s">
        <v>107</v>
      </c>
      <c r="G12" s="1" t="s">
        <v>94</v>
      </c>
      <c r="H12" s="1" t="s">
        <v>95</v>
      </c>
      <c r="I12" s="1" t="s">
        <v>143</v>
      </c>
      <c r="J12" s="1" t="s">
        <v>97</v>
      </c>
      <c r="K12" s="1" t="s">
        <v>143</v>
      </c>
      <c r="L12" s="1" t="s">
        <v>143</v>
      </c>
      <c r="M12" s="1" t="s">
        <v>98</v>
      </c>
      <c r="N12" s="1" t="s">
        <v>98</v>
      </c>
      <c r="O12" s="1" t="s">
        <v>99</v>
      </c>
      <c r="P12" s="1" t="s">
        <v>100</v>
      </c>
      <c r="Q12" s="1" t="s">
        <v>144</v>
      </c>
      <c r="R12" s="1" t="s">
        <v>102</v>
      </c>
      <c r="S12" s="1" t="s">
        <v>103</v>
      </c>
      <c r="T12" s="1" t="s">
        <v>110</v>
      </c>
    </row>
    <row r="13" s="1" customFormat="1" spans="1:20">
      <c r="A13" s="3">
        <v>16128296348</v>
      </c>
      <c r="B13" s="1" t="s">
        <v>107</v>
      </c>
      <c r="C13" s="1" t="s">
        <v>145</v>
      </c>
      <c r="D13" s="1" t="s">
        <v>138</v>
      </c>
      <c r="E13" s="1" t="s">
        <v>65</v>
      </c>
      <c r="F13" s="1" t="s">
        <v>107</v>
      </c>
      <c r="G13" s="1" t="s">
        <v>94</v>
      </c>
      <c r="H13" s="1" t="s">
        <v>95</v>
      </c>
      <c r="I13" s="1" t="s">
        <v>146</v>
      </c>
      <c r="J13" s="1" t="s">
        <v>97</v>
      </c>
      <c r="K13" s="1" t="s">
        <v>146</v>
      </c>
      <c r="L13" s="1" t="s">
        <v>146</v>
      </c>
      <c r="M13" s="1" t="s">
        <v>98</v>
      </c>
      <c r="N13" s="1" t="s">
        <v>98</v>
      </c>
      <c r="O13" s="1" t="s">
        <v>99</v>
      </c>
      <c r="P13" s="1" t="s">
        <v>100</v>
      </c>
      <c r="Q13" s="1" t="s">
        <v>147</v>
      </c>
      <c r="R13" s="1" t="s">
        <v>102</v>
      </c>
      <c r="S13" s="1" t="s">
        <v>103</v>
      </c>
      <c r="T13" s="1" t="s">
        <v>110</v>
      </c>
    </row>
    <row r="14" s="1" customFormat="1" spans="1:20">
      <c r="A14" s="3">
        <v>16128290786</v>
      </c>
      <c r="B14" s="1" t="s">
        <v>107</v>
      </c>
      <c r="C14" s="1" t="s">
        <v>148</v>
      </c>
      <c r="D14" s="1" t="s">
        <v>138</v>
      </c>
      <c r="E14" s="1" t="s">
        <v>66</v>
      </c>
      <c r="F14" s="1" t="s">
        <v>107</v>
      </c>
      <c r="G14" s="1" t="s">
        <v>94</v>
      </c>
      <c r="H14" s="1" t="s">
        <v>95</v>
      </c>
      <c r="I14" s="1" t="s">
        <v>149</v>
      </c>
      <c r="J14" s="1" t="s">
        <v>97</v>
      </c>
      <c r="K14" s="1" t="s">
        <v>149</v>
      </c>
      <c r="L14" s="1" t="s">
        <v>149</v>
      </c>
      <c r="M14" s="1" t="s">
        <v>98</v>
      </c>
      <c r="N14" s="1" t="s">
        <v>98</v>
      </c>
      <c r="O14" s="1" t="s">
        <v>99</v>
      </c>
      <c r="P14" s="1" t="s">
        <v>100</v>
      </c>
      <c r="Q14" s="1" t="s">
        <v>150</v>
      </c>
      <c r="R14" s="1" t="s">
        <v>102</v>
      </c>
      <c r="S14" s="1" t="s">
        <v>103</v>
      </c>
      <c r="T14" s="1" t="s">
        <v>110</v>
      </c>
    </row>
    <row r="15" s="1" customFormat="1" spans="1:20">
      <c r="A15" s="3">
        <v>16128552343</v>
      </c>
      <c r="B15" s="1" t="s">
        <v>107</v>
      </c>
      <c r="C15" s="1" t="s">
        <v>151</v>
      </c>
      <c r="D15" s="1" t="s">
        <v>134</v>
      </c>
      <c r="E15" s="1" t="s">
        <v>67</v>
      </c>
      <c r="F15" s="1" t="s">
        <v>107</v>
      </c>
      <c r="G15" s="1" t="s">
        <v>94</v>
      </c>
      <c r="H15" s="1" t="s">
        <v>95</v>
      </c>
      <c r="I15" s="1" t="s">
        <v>135</v>
      </c>
      <c r="J15" s="1" t="s">
        <v>97</v>
      </c>
      <c r="K15" s="1" t="s">
        <v>135</v>
      </c>
      <c r="L15" s="1" t="s">
        <v>135</v>
      </c>
      <c r="M15" s="1" t="s">
        <v>98</v>
      </c>
      <c r="N15" s="1" t="s">
        <v>98</v>
      </c>
      <c r="O15" s="1" t="s">
        <v>99</v>
      </c>
      <c r="P15" s="1" t="s">
        <v>100</v>
      </c>
      <c r="Q15" s="1" t="s">
        <v>152</v>
      </c>
      <c r="R15" s="1" t="s">
        <v>102</v>
      </c>
      <c r="S15" s="1" t="s">
        <v>103</v>
      </c>
      <c r="T15" s="1" t="s">
        <v>110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2021-09-09T01:17:12Z</dcterms:created>
  <dcterms:modified xsi:type="dcterms:W3CDTF">2021-09-09T01:24:01Z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B807A345232B41C9911CF11135DFCF2A</vt:lpwstr>
  </property>
  <property fmtid="{D5CDD505-2E9C-101B-9397-08002B2CF9AE}" pid="3" name="KSOProductBuildVer">
    <vt:lpwstr>2052-11.1.0.10938</vt:lpwstr>
  </property>
</Properties>
</file>