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<sst xmlns="http://schemas.openxmlformats.org/spreadsheetml/2006/main" count="494" uniqueCount="164">
  <si>
    <t>去哪儿网酒店预付对账单</t>
  </si>
  <si>
    <t>供应商名称：</t>
  </si>
  <si>
    <t>布鲁斯</t>
  </si>
  <si>
    <t>结算周期：</t>
  </si>
  <si>
    <t>2021-09-06至2021-09-12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</si>
  <si>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</si>
  <si>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</si>
  <si>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</si>
  <si>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</si>
  <si>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</si>
  <si>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</si>
  <si>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</si>
  <si>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</si>
  <si>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</si>
  <si>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</si>
  <si>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</si>
  <si>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</si>
  <si>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</si>
  <si>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</si>
  <si>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</si>
  <si>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¥1,868.00</t>
  </si>
  <si>
    <t>¥245.00</t>
  </si>
  <si>
    <t>¥1,623.00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</si>
  <si>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</si>
  <si>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</si>
  <si>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</si>
  <si>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</si>
  <si>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</si>
  <si>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</si>
  <si>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</si>
  <si>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</si>
  <si>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</si>
  <si>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</si>
  <si>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</si>
  <si>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</si>
  <si>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</si>
  <si>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</si>
  <si>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</si>
  <si>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</si>
  <si>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</si>
  <si>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</si>
  <si>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</si>
  <si>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</si>
  <si>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</si>
  <si>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</si>
  <si>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</si>
  <si>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</si>
  <si>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</si>
  <si>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</si>
  <si>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</si>
  <si>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</si>
  <si>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</si>
  <si>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</si>
  <si>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</si>
  <si>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</si>
  <si>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</si>
  <si>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</si>
  <si>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</si>
  <si>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</si>
  <si>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</si>
  <si>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</si>
  <si>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</si>
  <si>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</si>
  <si>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</si>
  <si>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</si>
  <si>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</si>
  <si>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</si>
  <si>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</si>
  <si>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</si>
  <si>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</si>
  <si>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102749906902</t>
  </si>
  <si>
    <t>酒店预付</t>
  </si>
  <si>
    <t>否</t>
  </si>
  <si>
    <t>普通</t>
  </si>
  <si>
    <t>368840355</t>
  </si>
  <si>
    <t>如家精选酒店(长治八一广场威远门中路店)</t>
  </si>
  <si>
    <t>1641469</t>
  </si>
  <si>
    <t>贺文波</t>
  </si>
  <si>
    <t>2021-09-08</t>
  </si>
  <si>
    <t>2021-09-09</t>
  </si>
  <si>
    <t>¥203.00</t>
  </si>
  <si>
    <t>¥27.00</t>
  </si>
  <si>
    <t>¥176.00</t>
  </si>
  <si>
    <t>精选高级商务房-预付</t>
  </si>
  <si>
    <t>WEBSITE</t>
  </si>
  <si>
    <t>102750905375</t>
  </si>
  <si>
    <t>魏远翔</t>
  </si>
  <si>
    <t>2021-09-10</t>
  </si>
  <si>
    <t>102750937607</t>
  </si>
  <si>
    <t>368289012</t>
  </si>
  <si>
    <t>桔子水晶上海国际旅游度假区周浦万达酒店</t>
  </si>
  <si>
    <t>张小春</t>
  </si>
  <si>
    <t>¥317.00</t>
  </si>
  <si>
    <t>¥42.00</t>
  </si>
  <si>
    <t>¥275.00</t>
  </si>
  <si>
    <t>水晶豪华大床房-预付</t>
  </si>
  <si>
    <t>102751595580</t>
  </si>
  <si>
    <t>368840352</t>
  </si>
  <si>
    <t>如家商旅酒店(晋中榆次新建北路印象城店)</t>
  </si>
  <si>
    <t>郑赟</t>
  </si>
  <si>
    <t>2021-09-11</t>
  </si>
  <si>
    <t>2021-09-12</t>
  </si>
  <si>
    <t>¥194.00</t>
  </si>
  <si>
    <t>¥23.00</t>
  </si>
  <si>
    <t>¥171.00</t>
  </si>
  <si>
    <t>商旅高级商务房-预付</t>
  </si>
  <si>
    <t>102751543108</t>
  </si>
  <si>
    <t>韩建平</t>
  </si>
  <si>
    <t>¥634.00</t>
  </si>
  <si>
    <t>¥84.00</t>
  </si>
  <si>
    <t>¥550.00</t>
  </si>
  <si>
    <t>102750389673</t>
  </si>
  <si>
    <t>华赟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</si>
  <si>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</si>
  <si>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</si>
  <si>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</si>
  <si>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</si>
  <si>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</si>
  <si>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</si>
  <si>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</si>
  <si>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</si>
  <si>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</si>
  <si>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</si>
  <si>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</si>
  <si>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A210914095930481</t>
  </si>
  <si>
    <r>
      <t>总计：</t>
    </r>
    <r>
      <rPr>
        <sz val="10"/>
        <rFont val="Arial"/>
        <charset val="134"/>
      </rPr>
      <t>1623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</si>
  <si>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</si>
  <si>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</si>
  <si>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</si>
  <si>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</si>
  <si>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</si>
  <si>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</si>
  <si>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</si>
  <si>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</si>
  <si>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</si>
  <si>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</si>
  <si>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</si>
  <si>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</si>
  <si>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</si>
  <si>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</si>
  <si>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</si>
  <si>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</si>
  <si>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2249545</t>
  </si>
  <si>
    <t>退房日周结</t>
  </si>
  <si>
    <t>550.00</t>
  </si>
  <si>
    <t>RMB</t>
  </si>
  <si>
    <t>0</t>
  </si>
  <si>
    <t>0.00</t>
  </si>
  <si>
    <t>Qunar手工甩房宝</t>
  </si>
  <si>
    <t>2021-09-10 20:10:14</t>
  </si>
  <si>
    <t>直采</t>
  </si>
  <si>
    <t>2248885</t>
  </si>
  <si>
    <t>171.00</t>
  </si>
  <si>
    <t>2021-09-10 10:05:53</t>
  </si>
  <si>
    <t>2248512</t>
  </si>
  <si>
    <t>176.00</t>
  </si>
  <si>
    <t>2021-09-09 20:47:52</t>
  </si>
  <si>
    <t>2248004</t>
  </si>
  <si>
    <t>275.00</t>
  </si>
  <si>
    <t>2021-09-09 12:20:16</t>
  </si>
  <si>
    <t>2247893</t>
  </si>
  <si>
    <t>2021-09-09 09:53:10</t>
  </si>
  <si>
    <t>2247321</t>
  </si>
  <si>
    <t>2021-09-08 17:16:38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</si>
</sst>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79</v>
      </c>
      <c r="O3" s="7" t="s">
        <v>79</v>
      </c>
      <c r="P3" s="7" t="s">
        <v>87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88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89</v>
      </c>
      <c r="H4" s="7" t="s">
        <v>90</v>
      </c>
      <c r="I4" s="7" t="s">
        <v>76</v>
      </c>
      <c r="J4" s="7" t="s">
        <v>2</v>
      </c>
      <c r="K4" s="7" t="s">
        <v>91</v>
      </c>
      <c r="L4" s="7">
        <v>1</v>
      </c>
      <c r="M4" s="7">
        <v>1</v>
      </c>
      <c r="N4" s="7" t="s">
        <v>79</v>
      </c>
      <c r="O4" s="7" t="s">
        <v>79</v>
      </c>
      <c r="P4" s="7" t="s">
        <v>87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97</v>
      </c>
      <c r="H5" s="7" t="s">
        <v>98</v>
      </c>
      <c r="I5" s="7" t="s">
        <v>76</v>
      </c>
      <c r="J5" s="7" t="s">
        <v>2</v>
      </c>
      <c r="K5" s="7" t="s">
        <v>99</v>
      </c>
      <c r="L5" s="7">
        <v>1</v>
      </c>
      <c r="M5" s="7">
        <v>1</v>
      </c>
      <c r="N5" s="7" t="s">
        <v>87</v>
      </c>
      <c r="O5" s="7" t="s">
        <v>100</v>
      </c>
      <c r="P5" s="7" t="s">
        <v>101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106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89</v>
      </c>
      <c r="H6" s="7" t="s">
        <v>90</v>
      </c>
      <c r="I6" s="7" t="s">
        <v>76</v>
      </c>
      <c r="J6" s="7" t="s">
        <v>2</v>
      </c>
      <c r="K6" s="7" t="s">
        <v>107</v>
      </c>
      <c r="L6" s="7">
        <v>1</v>
      </c>
      <c r="M6" s="7">
        <v>2</v>
      </c>
      <c r="N6" s="7" t="s">
        <v>87</v>
      </c>
      <c r="O6" s="7" t="s">
        <v>87</v>
      </c>
      <c r="P6" s="7" t="s">
        <v>101</v>
      </c>
      <c r="Q6" s="7"/>
      <c r="R6" s="11" t="s">
        <v>108</v>
      </c>
      <c r="S6" s="12" t="s">
        <v>19</v>
      </c>
      <c r="T6" s="7"/>
      <c r="U6" s="11" t="s">
        <v>19</v>
      </c>
      <c r="V6" s="11" t="s">
        <v>108</v>
      </c>
      <c r="W6" s="12" t="s">
        <v>109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110</v>
      </c>
      <c r="AD6" t="s">
        <v>6</v>
      </c>
      <c r="AE6" t="s">
        <v>95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89</v>
      </c>
      <c r="H7" s="7" t="s">
        <v>90</v>
      </c>
      <c r="I7" s="7" t="s">
        <v>76</v>
      </c>
      <c r="J7" s="7" t="s">
        <v>2</v>
      </c>
      <c r="K7" s="7" t="s">
        <v>112</v>
      </c>
      <c r="L7" s="7">
        <v>1</v>
      </c>
      <c r="M7" s="7">
        <v>1</v>
      </c>
      <c r="N7" s="7" t="s">
        <v>79</v>
      </c>
      <c r="O7" s="7" t="s">
        <v>100</v>
      </c>
      <c r="P7" s="7" t="s">
        <v>101</v>
      </c>
      <c r="Q7" s="7"/>
      <c r="R7" s="11" t="s">
        <v>92</v>
      </c>
      <c r="S7" s="12" t="s">
        <v>19</v>
      </c>
      <c r="T7" s="7"/>
      <c r="U7" s="11" t="s">
        <v>19</v>
      </c>
      <c r="V7" s="11" t="s">
        <v>92</v>
      </c>
      <c r="W7" s="12" t="s">
        <v>93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94</v>
      </c>
      <c r="AD7" t="s">
        <v>6</v>
      </c>
      <c r="AE7" t="s">
        <v>95</v>
      </c>
      <c r="AF7" t="s">
        <v>84</v>
      </c>
      <c r="AG7" t="s">
        <v>72</v>
      </c>
      <c r="AH7" t="s">
        <v>19</v>
      </c>
    </row>
    <row r="8" customHeight="1" spans="1:32">
      <c r="A8" s="10" t="s">
        <v>113</v>
      </c>
      <c r="B8" s="10"/>
      <c r="C8" s="10" t="s">
        <v>114</v>
      </c>
      <c r="D8" s="10"/>
      <c r="E8" s="10"/>
      <c r="F8" s="10"/>
      <c r="G8" s="10" t="s">
        <v>114</v>
      </c>
      <c r="H8" s="10" t="s">
        <v>114</v>
      </c>
      <c r="I8" s="10" t="s">
        <v>114</v>
      </c>
      <c r="J8" s="10" t="s">
        <v>114</v>
      </c>
      <c r="K8" s="10" t="s">
        <v>114</v>
      </c>
      <c r="L8" s="10" t="s">
        <v>114</v>
      </c>
      <c r="M8" s="10" t="s">
        <v>114</v>
      </c>
      <c r="N8" s="10" t="s">
        <v>114</v>
      </c>
      <c r="O8" s="10" t="s">
        <v>114</v>
      </c>
      <c r="P8" s="10" t="s">
        <v>114</v>
      </c>
      <c r="Q8" s="10"/>
      <c r="R8" s="13" t="s">
        <v>20</v>
      </c>
      <c r="S8" s="13" t="s">
        <v>19</v>
      </c>
      <c r="T8" s="10" t="s">
        <v>114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114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176</v>
      </c>
      <c r="E2" t="str">
        <f>VLOOKUP(A2,HOP!A:L,12,0)</f>
        <v>176.00</v>
      </c>
      <c r="F2" t="str">
        <f>VLOOKUP(A2,HOP!A:C,3,0)</f>
        <v>2247321</v>
      </c>
      <c r="G2">
        <f>D2-E2</f>
        <v>0</v>
      </c>
      <c r="H2" t="str">
        <f>$H$1&amp;F2</f>
        <v>，2247321</v>
      </c>
      <c r="I2" t="str">
        <f>VLOOKUP(A2,HOP!A:T,20,0)</f>
        <v>直采</v>
      </c>
    </row>
    <row r="3" ht="14.25" customHeight="1" spans="1:9">
      <c r="A3" s="6" t="s">
        <v>85</v>
      </c>
      <c r="B3" s="7" t="s">
        <v>79</v>
      </c>
      <c r="C3" s="7" t="s">
        <v>87</v>
      </c>
      <c r="D3" s="3">
        <v>176</v>
      </c>
      <c r="E3" t="str">
        <f>VLOOKUP(A3,HOP!A:L,12,0)</f>
        <v>176.00</v>
      </c>
      <c r="F3" t="str">
        <f>VLOOKUP(A3,HOP!A:C,3,0)</f>
        <v>2248512</v>
      </c>
      <c r="G3">
        <f>D3-E3</f>
        <v>0</v>
      </c>
      <c r="H3" t="str">
        <f>$H$1&amp;F3</f>
        <v>，2248512</v>
      </c>
      <c r="I3" t="str">
        <f>VLOOKUP(A3,HOP!A:T,20,0)</f>
        <v>直采</v>
      </c>
    </row>
    <row r="4" ht="14.25" customHeight="1" spans="1:9">
      <c r="A4" s="6" t="s">
        <v>88</v>
      </c>
      <c r="B4" s="7" t="s">
        <v>79</v>
      </c>
      <c r="C4" s="7" t="s">
        <v>87</v>
      </c>
      <c r="D4" s="3">
        <v>275</v>
      </c>
      <c r="E4" t="str">
        <f>VLOOKUP(A4,HOP!A:L,12,0)</f>
        <v>275.00</v>
      </c>
      <c r="F4" t="str">
        <f>VLOOKUP(A4,HOP!A:C,3,0)</f>
        <v>2247893</v>
      </c>
      <c r="G4">
        <f>D4-E4</f>
        <v>0</v>
      </c>
      <c r="H4" t="str">
        <f>$H$1&amp;F4</f>
        <v>，2247893</v>
      </c>
      <c r="I4" t="str">
        <f>VLOOKUP(A4,HOP!A:T,20,0)</f>
        <v>直采</v>
      </c>
    </row>
    <row r="5" ht="14.25" customHeight="1" spans="1:9">
      <c r="A5" s="6" t="s">
        <v>96</v>
      </c>
      <c r="B5" s="7" t="s">
        <v>100</v>
      </c>
      <c r="C5" s="7" t="s">
        <v>101</v>
      </c>
      <c r="D5" s="3">
        <v>171</v>
      </c>
      <c r="E5" t="str">
        <f>VLOOKUP(A5,HOP!A:L,12,0)</f>
        <v>171.00</v>
      </c>
      <c r="F5" t="str">
        <f>VLOOKUP(A5,HOP!A:C,3,0)</f>
        <v>2248885</v>
      </c>
      <c r="G5">
        <f>D5-E5</f>
        <v>0</v>
      </c>
      <c r="H5" t="str">
        <f>$H$1&amp;F5</f>
        <v>，2248885</v>
      </c>
      <c r="I5" t="str">
        <f>VLOOKUP(A5,HOP!A:T,20,0)</f>
        <v>直采</v>
      </c>
    </row>
    <row r="6" ht="14.25" customHeight="1" spans="1:9">
      <c r="A6" s="6" t="s">
        <v>106</v>
      </c>
      <c r="B6" s="7" t="s">
        <v>87</v>
      </c>
      <c r="C6" s="7" t="s">
        <v>101</v>
      </c>
      <c r="D6" s="3">
        <v>550</v>
      </c>
      <c r="E6" t="str">
        <f>VLOOKUP(A6,HOP!A:L,12,0)</f>
        <v>550.00</v>
      </c>
      <c r="F6" t="str">
        <f>VLOOKUP(A6,HOP!A:C,3,0)</f>
        <v>2249545</v>
      </c>
      <c r="G6">
        <f>D6-E6</f>
        <v>0</v>
      </c>
      <c r="H6" t="str">
        <f>$H$1&amp;F6</f>
        <v>，2249545</v>
      </c>
      <c r="I6" t="str">
        <f>VLOOKUP(A6,HOP!A:T,20,0)</f>
        <v>直采</v>
      </c>
    </row>
    <row r="7" ht="14.25" customHeight="1" spans="1:9">
      <c r="A7" s="6" t="s">
        <v>111</v>
      </c>
      <c r="B7" s="7" t="s">
        <v>100</v>
      </c>
      <c r="C7" s="7" t="s">
        <v>101</v>
      </c>
      <c r="D7" s="3">
        <v>275</v>
      </c>
      <c r="E7" t="str">
        <f>VLOOKUP(A7,HOP!A:L,12,0)</f>
        <v>275.00</v>
      </c>
      <c r="F7" t="str">
        <f>VLOOKUP(A7,HOP!A:C,3,0)</f>
        <v>2248004</v>
      </c>
      <c r="G7">
        <f>D7-E7</f>
        <v>0</v>
      </c>
      <c r="H7" t="str">
        <f>$H$1&amp;F7</f>
        <v>，2248004</v>
      </c>
      <c r="I7" t="str">
        <f>VLOOKUP(A7,HOP!A:T,20,0)</f>
        <v>直采</v>
      </c>
    </row>
    <row r="9" spans="4:4">
      <c r="D9" s="3">
        <f>SUM(D2:D8)</f>
        <v>1623</v>
      </c>
    </row>
    <row r="10" ht="14.25" spans="4:4">
      <c r="D10" s="8" t="s">
        <v>22</v>
      </c>
    </row>
    <row r="13" spans="1:1">
      <c r="A13" t="s">
        <v>124</v>
      </c>
    </row>
    <row r="14" spans="1:1">
      <c r="A14" s="5" t="s">
        <v>125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1" t="s">
        <v>106</v>
      </c>
      <c r="B2" s="1" t="s">
        <v>87</v>
      </c>
      <c r="C2" s="1" t="s">
        <v>142</v>
      </c>
      <c r="D2" s="1" t="s">
        <v>90</v>
      </c>
      <c r="E2" s="1" t="s">
        <v>107</v>
      </c>
      <c r="F2" s="1" t="s">
        <v>87</v>
      </c>
      <c r="G2" s="1" t="s">
        <v>101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72</v>
      </c>
      <c r="S2" s="1" t="s">
        <v>34</v>
      </c>
      <c r="T2" s="1" t="s">
        <v>150</v>
      </c>
    </row>
    <row r="3" s="1" customFormat="1" spans="1:20">
      <c r="A3" s="1" t="s">
        <v>96</v>
      </c>
      <c r="B3" s="1" t="s">
        <v>87</v>
      </c>
      <c r="C3" s="1" t="s">
        <v>151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143</v>
      </c>
      <c r="I3" s="1" t="s">
        <v>152</v>
      </c>
      <c r="J3" s="1" t="s">
        <v>145</v>
      </c>
      <c r="K3" s="1" t="s">
        <v>152</v>
      </c>
      <c r="L3" s="1" t="s">
        <v>152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153</v>
      </c>
      <c r="R3" s="1" t="s">
        <v>72</v>
      </c>
      <c r="S3" s="1" t="s">
        <v>34</v>
      </c>
      <c r="T3" s="1" t="s">
        <v>150</v>
      </c>
    </row>
    <row r="4" s="1" customFormat="1" spans="1:20">
      <c r="A4" s="1" t="s">
        <v>85</v>
      </c>
      <c r="B4" s="1" t="s">
        <v>79</v>
      </c>
      <c r="C4" s="1" t="s">
        <v>154</v>
      </c>
      <c r="D4" s="1" t="s">
        <v>75</v>
      </c>
      <c r="E4" s="1" t="s">
        <v>86</v>
      </c>
      <c r="F4" s="1" t="s">
        <v>79</v>
      </c>
      <c r="G4" s="1" t="s">
        <v>87</v>
      </c>
      <c r="H4" s="1" t="s">
        <v>143</v>
      </c>
      <c r="I4" s="1" t="s">
        <v>155</v>
      </c>
      <c r="J4" s="1" t="s">
        <v>145</v>
      </c>
      <c r="K4" s="1" t="s">
        <v>155</v>
      </c>
      <c r="L4" s="1" t="s">
        <v>155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156</v>
      </c>
      <c r="R4" s="1" t="s">
        <v>72</v>
      </c>
      <c r="S4" s="1" t="s">
        <v>34</v>
      </c>
      <c r="T4" s="1" t="s">
        <v>150</v>
      </c>
    </row>
    <row r="5" s="1" customFormat="1" spans="1:20">
      <c r="A5" s="1" t="s">
        <v>111</v>
      </c>
      <c r="B5" s="1" t="s">
        <v>79</v>
      </c>
      <c r="C5" s="1" t="s">
        <v>157</v>
      </c>
      <c r="D5" s="1" t="s">
        <v>90</v>
      </c>
      <c r="E5" s="1" t="s">
        <v>112</v>
      </c>
      <c r="F5" s="1" t="s">
        <v>100</v>
      </c>
      <c r="G5" s="1" t="s">
        <v>101</v>
      </c>
      <c r="H5" s="1" t="s">
        <v>143</v>
      </c>
      <c r="I5" s="1" t="s">
        <v>158</v>
      </c>
      <c r="J5" s="1" t="s">
        <v>145</v>
      </c>
      <c r="K5" s="1" t="s">
        <v>158</v>
      </c>
      <c r="L5" s="1" t="s">
        <v>158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159</v>
      </c>
      <c r="R5" s="1" t="s">
        <v>72</v>
      </c>
      <c r="S5" s="1" t="s">
        <v>34</v>
      </c>
      <c r="T5" s="1" t="s">
        <v>150</v>
      </c>
    </row>
    <row r="6" s="1" customFormat="1" spans="1:20">
      <c r="A6" s="1" t="s">
        <v>88</v>
      </c>
      <c r="B6" s="1" t="s">
        <v>79</v>
      </c>
      <c r="C6" s="1" t="s">
        <v>160</v>
      </c>
      <c r="D6" s="1" t="s">
        <v>90</v>
      </c>
      <c r="E6" s="1" t="s">
        <v>91</v>
      </c>
      <c r="F6" s="1" t="s">
        <v>79</v>
      </c>
      <c r="G6" s="1" t="s">
        <v>87</v>
      </c>
      <c r="H6" s="1" t="s">
        <v>143</v>
      </c>
      <c r="I6" s="1" t="s">
        <v>158</v>
      </c>
      <c r="J6" s="1" t="s">
        <v>145</v>
      </c>
      <c r="K6" s="1" t="s">
        <v>158</v>
      </c>
      <c r="L6" s="1" t="s">
        <v>158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161</v>
      </c>
      <c r="R6" s="1" t="s">
        <v>72</v>
      </c>
      <c r="S6" s="1" t="s">
        <v>34</v>
      </c>
      <c r="T6" s="1" t="s">
        <v>150</v>
      </c>
    </row>
    <row r="7" s="1" customFormat="1" spans="1:20">
      <c r="A7" s="1" t="s">
        <v>70</v>
      </c>
      <c r="B7" s="1" t="s">
        <v>78</v>
      </c>
      <c r="C7" s="1" t="s">
        <v>162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143</v>
      </c>
      <c r="I7" s="1" t="s">
        <v>155</v>
      </c>
      <c r="J7" s="1" t="s">
        <v>145</v>
      </c>
      <c r="K7" s="1" t="s">
        <v>155</v>
      </c>
      <c r="L7" s="1" t="s">
        <v>155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163</v>
      </c>
      <c r="R7" s="1" t="s">
        <v>72</v>
      </c>
      <c r="S7" s="1" t="s">
        <v>34</v>
      </c>
      <c r="T7" s="1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03669F7FBC5A4905961B104C4F0619D2</vt:lpwstr>
  </property>
</Properties>
</file>