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<sst xmlns="http://schemas.openxmlformats.org/spreadsheetml/2006/main" count="601" uniqueCount="218">
  <si>
    <t>去哪儿网酒店预付对账单</t>
  </si>
  <si>
    <t>供应商名称：</t>
  </si>
  <si>
    <t>港丰国际</t>
  </si>
  <si>
    <t>结算周期：</t>
  </si>
  <si>
    <t>2021-09-06至2021-09-12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</si>
  <si>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</si>
  <si>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</si>
  <si>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</si>
  <si>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</si>
  <si>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</si>
  <si>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</si>
  <si>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</si>
  <si>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</si>
  <si>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</si>
  <si>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</si>
  <si>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</si>
  <si>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</si>
  <si>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</si>
  <si>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</si>
  <si>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</si>
  <si>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¥18,329.00</t>
  </si>
  <si>
    <t>¥3,204.00</t>
  </si>
  <si>
    <t>¥1,268.00</t>
  </si>
  <si>
    <t>¥13,857.00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</si>
  <si>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</si>
  <si>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</si>
  <si>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</si>
  <si>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</si>
  <si>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</si>
  <si>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</si>
  <si>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</si>
  <si>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</si>
  <si>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</si>
  <si>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</si>
  <si>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</si>
  <si>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</si>
  <si>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</si>
  <si>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</si>
  <si>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</si>
  <si>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</si>
  <si>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</si>
  <si>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</si>
  <si>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</si>
  <si>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</si>
  <si>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</si>
  <si>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</si>
  <si>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</si>
  <si>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</si>
  <si>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</si>
  <si>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</si>
  <si>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</si>
  <si>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</si>
  <si>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</si>
  <si>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</si>
  <si>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</si>
  <si>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</si>
  <si>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</si>
  <si>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</si>
  <si>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</si>
  <si>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</si>
  <si>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</si>
  <si>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</si>
  <si>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</si>
  <si>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</si>
  <si>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</si>
  <si>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</si>
  <si>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</si>
  <si>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</si>
  <si>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</si>
  <si>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</si>
  <si>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702747342091</t>
  </si>
  <si>
    <t>2245125</t>
  </si>
  <si>
    <t>酒店预付</t>
  </si>
  <si>
    <t>否</t>
  </si>
  <si>
    <t>普通</t>
  </si>
  <si>
    <t>207769004</t>
  </si>
  <si>
    <t>特鲁暹罗帕亚泰路酒店</t>
  </si>
  <si>
    <t>1619975</t>
  </si>
  <si>
    <t>SONGZHICHEN/SONGZHICHEN</t>
  </si>
  <si>
    <t>2021-09-06</t>
  </si>
  <si>
    <t>2021-09-15</t>
  </si>
  <si>
    <t>2021-09-19</t>
  </si>
  <si>
    <t>¥988.00</t>
  </si>
  <si>
    <t>2021-09-06 15:47:16</t>
  </si>
  <si>
    <t>Deluxe Room</t>
  </si>
  <si>
    <t>WEBSITE</t>
  </si>
  <si>
    <t>702744776563</t>
  </si>
  <si>
    <t>2241350</t>
  </si>
  <si>
    <t>179513948</t>
  </si>
  <si>
    <t>泽西市纽波特威斯汀酒店</t>
  </si>
  <si>
    <t>XU/ZIYUE</t>
  </si>
  <si>
    <t>2021-09-03</t>
  </si>
  <si>
    <t>¥4,455.00</t>
  </si>
  <si>
    <t>¥408.00</t>
  </si>
  <si>
    <t>¥4,047.00</t>
  </si>
  <si>
    <t>Traditional 2 double bed room (Limited View)</t>
  </si>
  <si>
    <t>702742254275</t>
  </si>
  <si>
    <t>2239318</t>
  </si>
  <si>
    <t>179513999</t>
  </si>
  <si>
    <t>迪拜克里克喜来登酒店</t>
  </si>
  <si>
    <t>DENG/ZHIJIAN</t>
  </si>
  <si>
    <t>2021-09-01</t>
  </si>
  <si>
    <t>2021-09-07</t>
  </si>
  <si>
    <t>¥2,112.00</t>
  </si>
  <si>
    <t>¥198.00</t>
  </si>
  <si>
    <t>¥1,914.00</t>
  </si>
  <si>
    <t>deluxe king room with city view</t>
  </si>
  <si>
    <t>702748348350</t>
  </si>
  <si>
    <t>2246719</t>
  </si>
  <si>
    <t>2021-09-07 22:09:48</t>
  </si>
  <si>
    <t>702671441516</t>
  </si>
  <si>
    <t>2167645</t>
  </si>
  <si>
    <t>221904998</t>
  </si>
  <si>
    <t>澳门银河酒店</t>
  </si>
  <si>
    <t>LI/JINGWEN|PANG/RITIAN</t>
  </si>
  <si>
    <t>2021-06-22</t>
  </si>
  <si>
    <t>2021-09-21</t>
  </si>
  <si>
    <t>¥1,228.00</t>
  </si>
  <si>
    <t>2021-09-09 11:44:05</t>
  </si>
  <si>
    <t>Deluxe City King room</t>
  </si>
  <si>
    <t>702724957337</t>
  </si>
  <si>
    <t>2223832</t>
  </si>
  <si>
    <t>158584139</t>
  </si>
  <si>
    <t>波士顿公园广场酒店</t>
  </si>
  <si>
    <t>WANG/YU</t>
  </si>
  <si>
    <t>2021-08-14</t>
  </si>
  <si>
    <t>2021-09-05</t>
  </si>
  <si>
    <t>2021-09-09</t>
  </si>
  <si>
    <t>¥4,144.00</t>
  </si>
  <si>
    <t>¥308.00</t>
  </si>
  <si>
    <t>¥3,836.00</t>
  </si>
  <si>
    <t>Cozy Room</t>
  </si>
  <si>
    <t>702750489246</t>
  </si>
  <si>
    <t>2248077</t>
  </si>
  <si>
    <t>207769190</t>
  </si>
  <si>
    <t>法拉盛皇后温德姆华美达酒店</t>
  </si>
  <si>
    <t>HE/YUXUAN</t>
  </si>
  <si>
    <t>2021-09-10</t>
  </si>
  <si>
    <t>¥886.00</t>
  </si>
  <si>
    <t>¥81.00</t>
  </si>
  <si>
    <t>¥805.00</t>
  </si>
  <si>
    <t>2 double beds room (non smoking)</t>
  </si>
  <si>
    <t>702737203302</t>
  </si>
  <si>
    <t>2234787</t>
  </si>
  <si>
    <t>859490678</t>
  </si>
  <si>
    <t>香港四季阳光国际酒店</t>
  </si>
  <si>
    <t>TONG/XUEFENG</t>
  </si>
  <si>
    <t>2021-08-27</t>
  </si>
  <si>
    <t>2021-09-04</t>
  </si>
  <si>
    <t>2021-09-11</t>
  </si>
  <si>
    <t>¥1,078.00</t>
  </si>
  <si>
    <t>¥91.00</t>
  </si>
  <si>
    <t>¥987.00</t>
  </si>
  <si>
    <t>comfort double room</t>
  </si>
  <si>
    <t>702745305403</t>
  </si>
  <si>
    <t>2242594</t>
  </si>
  <si>
    <t>LUO/QUN</t>
  </si>
  <si>
    <t>2021-09-12</t>
  </si>
  <si>
    <t>¥2,450.00</t>
  </si>
  <si>
    <t>¥182.00</t>
  </si>
  <si>
    <t>¥2,268.00</t>
  </si>
  <si>
    <t>合计</t>
  </si>
  <si>
    <t/>
  </si>
  <si>
    <t>¥15,125.00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</si>
  <si>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</si>
  <si>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</si>
  <si>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</si>
  <si>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</si>
  <si>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</si>
  <si>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</si>
  <si>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</si>
  <si>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</si>
  <si>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</si>
  <si>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A210914100344481</t>
  </si>
  <si>
    <r>
      <t>总计：</t>
    </r>
    <r>
      <rPr>
        <sz val="10"/>
        <rFont val="Arial"/>
        <charset val="134"/>
      </rPr>
      <t>13857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</si>
  <si>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</si>
  <si>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</si>
  <si>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</si>
  <si>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</si>
  <si>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</si>
  <si>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</si>
  <si>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</si>
  <si>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</si>
  <si>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</si>
  <si>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</si>
  <si>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</si>
  <si>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</si>
  <si>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</si>
  <si>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</si>
  <si>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</si>
  <si>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</si>
  <si>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华美达法拉盛皇后酒店</t>
  </si>
  <si>
    <t>HE YUXUAN</t>
  </si>
  <si>
    <t>退房日周结</t>
  </si>
  <si>
    <t>805.00</t>
  </si>
  <si>
    <t>RMB</t>
  </si>
  <si>
    <t>0</t>
  </si>
  <si>
    <t>0.00</t>
  </si>
  <si>
    <t>去哪儿直连</t>
  </si>
  <si>
    <t>2021-09-09 13:24:58</t>
  </si>
  <si>
    <t>汇智国际旅游发展有限公司</t>
  </si>
  <si>
    <t>直连</t>
  </si>
  <si>
    <t>LUO QUN</t>
  </si>
  <si>
    <t>2268.00</t>
  </si>
  <si>
    <t>2021-09-04 05:49:45</t>
  </si>
  <si>
    <t>XU ZIYUE</t>
  </si>
  <si>
    <t>4047.00</t>
  </si>
  <si>
    <t>2021-09-03 01:02:15</t>
  </si>
  <si>
    <t>迪拜河喜来登大酒店</t>
  </si>
  <si>
    <t>DENG ZHIJIAN</t>
  </si>
  <si>
    <t>1914.00</t>
  </si>
  <si>
    <t>2021-09-01 14:03:01</t>
  </si>
  <si>
    <t>TONG XUEFENG</t>
  </si>
  <si>
    <t>987.00</t>
  </si>
  <si>
    <t>2021-08-27 17:22:01</t>
  </si>
  <si>
    <t>WANG YU</t>
  </si>
  <si>
    <t>3836.00</t>
  </si>
  <si>
    <t>2021-08-14 18:08:41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</si>
</sst>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25" borderId="11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91</v>
      </c>
      <c r="P3" s="7" t="s">
        <v>79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6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78</v>
      </c>
      <c r="L5" s="7">
        <v>1</v>
      </c>
      <c r="M5" s="7">
        <v>4</v>
      </c>
      <c r="N5" s="7" t="s">
        <v>102</v>
      </c>
      <c r="O5" s="7" t="s">
        <v>80</v>
      </c>
      <c r="P5" s="7" t="s">
        <v>81</v>
      </c>
      <c r="Q5" s="7"/>
      <c r="R5" s="11" t="s">
        <v>82</v>
      </c>
      <c r="S5" s="12" t="s">
        <v>82</v>
      </c>
      <c r="T5" s="7" t="s">
        <v>109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84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81</v>
      </c>
      <c r="P6" s="7" t="s">
        <v>116</v>
      </c>
      <c r="Q6" s="7"/>
      <c r="R6" s="11" t="s">
        <v>117</v>
      </c>
      <c r="S6" s="12" t="s">
        <v>117</v>
      </c>
      <c r="T6" s="7" t="s">
        <v>118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4</v>
      </c>
      <c r="N7" s="7" t="s">
        <v>125</v>
      </c>
      <c r="O7" s="7" t="s">
        <v>126</v>
      </c>
      <c r="P7" s="7" t="s">
        <v>127</v>
      </c>
      <c r="Q7" s="7"/>
      <c r="R7" s="11" t="s">
        <v>128</v>
      </c>
      <c r="S7" s="12" t="s">
        <v>19</v>
      </c>
      <c r="T7" s="7"/>
      <c r="U7" s="11" t="s">
        <v>19</v>
      </c>
      <c r="V7" s="11" t="s">
        <v>128</v>
      </c>
      <c r="W7" s="12" t="s">
        <v>129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1</v>
      </c>
      <c r="N8" s="7" t="s">
        <v>127</v>
      </c>
      <c r="O8" s="7" t="s">
        <v>127</v>
      </c>
      <c r="P8" s="7" t="s">
        <v>137</v>
      </c>
      <c r="Q8" s="7"/>
      <c r="R8" s="11" t="s">
        <v>138</v>
      </c>
      <c r="S8" s="12" t="s">
        <v>19</v>
      </c>
      <c r="T8" s="7"/>
      <c r="U8" s="11" t="s">
        <v>19</v>
      </c>
      <c r="V8" s="11" t="s">
        <v>138</v>
      </c>
      <c r="W8" s="12" t="s">
        <v>139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144</v>
      </c>
      <c r="H9" s="7" t="s">
        <v>145</v>
      </c>
      <c r="I9" s="7" t="s">
        <v>77</v>
      </c>
      <c r="J9" s="7" t="s">
        <v>2</v>
      </c>
      <c r="K9" s="7" t="s">
        <v>146</v>
      </c>
      <c r="L9" s="7">
        <v>1</v>
      </c>
      <c r="M9" s="7">
        <v>7</v>
      </c>
      <c r="N9" s="7" t="s">
        <v>147</v>
      </c>
      <c r="O9" s="7" t="s">
        <v>148</v>
      </c>
      <c r="P9" s="7" t="s">
        <v>149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151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122</v>
      </c>
      <c r="H10" s="7" t="s">
        <v>123</v>
      </c>
      <c r="I10" s="7" t="s">
        <v>77</v>
      </c>
      <c r="J10" s="7" t="s">
        <v>2</v>
      </c>
      <c r="K10" s="7" t="s">
        <v>156</v>
      </c>
      <c r="L10" s="7">
        <v>1</v>
      </c>
      <c r="M10" s="7">
        <v>2</v>
      </c>
      <c r="N10" s="7" t="s">
        <v>148</v>
      </c>
      <c r="O10" s="7" t="s">
        <v>137</v>
      </c>
      <c r="P10" s="7" t="s">
        <v>157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131</v>
      </c>
      <c r="AF10" t="s">
        <v>85</v>
      </c>
      <c r="AG10" t="s">
        <v>73</v>
      </c>
      <c r="AH10" t="s">
        <v>19</v>
      </c>
    </row>
    <row r="11" customHeight="1" spans="1:32">
      <c r="A11" s="10" t="s">
        <v>161</v>
      </c>
      <c r="B11" s="10"/>
      <c r="C11" s="10" t="s">
        <v>162</v>
      </c>
      <c r="D11" s="10"/>
      <c r="E11" s="10"/>
      <c r="F11" s="10"/>
      <c r="G11" s="10" t="s">
        <v>162</v>
      </c>
      <c r="H11" s="10" t="s">
        <v>162</v>
      </c>
      <c r="I11" s="10" t="s">
        <v>162</v>
      </c>
      <c r="J11" s="10" t="s">
        <v>162</v>
      </c>
      <c r="K11" s="10" t="s">
        <v>162</v>
      </c>
      <c r="L11" s="10" t="s">
        <v>162</v>
      </c>
      <c r="M11" s="10" t="s">
        <v>162</v>
      </c>
      <c r="N11" s="10" t="s">
        <v>162</v>
      </c>
      <c r="O11" s="10" t="s">
        <v>162</v>
      </c>
      <c r="P11" s="10" t="s">
        <v>162</v>
      </c>
      <c r="Q11" s="10"/>
      <c r="R11" s="13" t="s">
        <v>20</v>
      </c>
      <c r="S11" s="13" t="s">
        <v>21</v>
      </c>
      <c r="T11" s="10" t="s">
        <v>162</v>
      </c>
      <c r="U11" s="13"/>
      <c r="V11" s="13" t="s">
        <v>163</v>
      </c>
      <c r="W11" s="13" t="s">
        <v>22</v>
      </c>
      <c r="X11" s="13"/>
      <c r="Y11" s="13"/>
      <c r="Z11" s="13"/>
      <c r="AA11" s="10"/>
      <c r="AB11" s="13"/>
      <c r="AC11" s="10"/>
      <c r="AD11" s="10" t="s">
        <v>162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</v>
      </c>
      <c r="B1" s="4" t="s">
        <v>165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166</v>
      </c>
      <c r="H1" s="4" t="s">
        <v>167</v>
      </c>
      <c r="I1" s="4" t="s">
        <v>13</v>
      </c>
      <c r="J1" s="4" t="s">
        <v>17</v>
      </c>
      <c r="K1" s="4" t="s">
        <v>18</v>
      </c>
      <c r="L1" s="9" t="s">
        <v>168</v>
      </c>
      <c r="M1" s="4" t="s">
        <v>169</v>
      </c>
      <c r="N1" s="4" t="s">
        <v>170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D30" sqref="D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172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91</v>
      </c>
      <c r="C3" s="7" t="s">
        <v>79</v>
      </c>
      <c r="D3" s="3">
        <v>4047</v>
      </c>
      <c r="E3" t="str">
        <f>VLOOKUP(A3,HOP!A:L,12,0)</f>
        <v>4047.00</v>
      </c>
      <c r="F3" t="str">
        <f>VLOOKUP(A3,HOP!A:C,3,0)</f>
        <v>2241350</v>
      </c>
      <c r="G3">
        <f t="shared" ref="G3:G10" si="0">D3-E3</f>
        <v>0</v>
      </c>
      <c r="H3" t="str">
        <f t="shared" ref="H3:H10" si="1">$H$1&amp;F3</f>
        <v>，2241350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101</v>
      </c>
      <c r="C4" s="7" t="s">
        <v>102</v>
      </c>
      <c r="D4" s="3">
        <v>1914</v>
      </c>
      <c r="E4" t="str">
        <f>VLOOKUP(A4,HOP!A:L,12,0)</f>
        <v>1914.00</v>
      </c>
      <c r="F4" t="str">
        <f>VLOOKUP(A4,HOP!A:C,3,0)</f>
        <v>2239318</v>
      </c>
      <c r="G4">
        <f t="shared" si="0"/>
        <v>0</v>
      </c>
      <c r="H4" t="str">
        <f t="shared" si="1"/>
        <v>，2239318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80</v>
      </c>
      <c r="C5" s="7" t="s">
        <v>81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6" t="s">
        <v>110</v>
      </c>
      <c r="B6" s="7" t="s">
        <v>81</v>
      </c>
      <c r="C6" s="7" t="s">
        <v>116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120</v>
      </c>
      <c r="B7" s="7" t="s">
        <v>126</v>
      </c>
      <c r="C7" s="7" t="s">
        <v>127</v>
      </c>
      <c r="D7" s="3">
        <v>3836</v>
      </c>
      <c r="E7" t="str">
        <f>VLOOKUP(A7,HOP!A:L,12,0)</f>
        <v>3836.00</v>
      </c>
      <c r="F7" t="str">
        <f>VLOOKUP(A7,HOP!A:C,3,0)</f>
        <v>2223832</v>
      </c>
      <c r="G7">
        <f t="shared" si="0"/>
        <v>0</v>
      </c>
      <c r="H7" t="str">
        <f t="shared" si="1"/>
        <v>，2223832</v>
      </c>
      <c r="I7" t="str">
        <f>VLOOKUP(A7,HOP!A:T,20,0)</f>
        <v>直连</v>
      </c>
    </row>
    <row r="8" ht="14.25" customHeight="1" spans="1:9">
      <c r="A8" s="6" t="s">
        <v>132</v>
      </c>
      <c r="B8" s="7" t="s">
        <v>127</v>
      </c>
      <c r="C8" s="7" t="s">
        <v>137</v>
      </c>
      <c r="D8" s="3">
        <v>805</v>
      </c>
      <c r="E8" t="str">
        <f>VLOOKUP(A8,HOP!A:L,12,0)</f>
        <v>805.00</v>
      </c>
      <c r="F8" t="str">
        <f>VLOOKUP(A8,HOP!A:C,3,0)</f>
        <v>2248077</v>
      </c>
      <c r="G8">
        <f t="shared" si="0"/>
        <v>0</v>
      </c>
      <c r="H8" t="str">
        <f t="shared" si="1"/>
        <v>，2248077</v>
      </c>
      <c r="I8" t="str">
        <f>VLOOKUP(A8,HOP!A:T,20,0)</f>
        <v>直连</v>
      </c>
    </row>
    <row r="9" ht="14.25" customHeight="1" spans="1:9">
      <c r="A9" s="6" t="s">
        <v>142</v>
      </c>
      <c r="B9" s="7" t="s">
        <v>148</v>
      </c>
      <c r="C9" s="7" t="s">
        <v>149</v>
      </c>
      <c r="D9" s="3">
        <v>987</v>
      </c>
      <c r="E9" t="str">
        <f>VLOOKUP(A9,HOP!A:L,12,0)</f>
        <v>987.00</v>
      </c>
      <c r="F9" t="str">
        <f>VLOOKUP(A9,HOP!A:C,3,0)</f>
        <v>2234787</v>
      </c>
      <c r="G9">
        <f t="shared" si="0"/>
        <v>0</v>
      </c>
      <c r="H9" t="str">
        <f t="shared" si="1"/>
        <v>，2234787</v>
      </c>
      <c r="I9" t="str">
        <f>VLOOKUP(A9,HOP!A:T,20,0)</f>
        <v>直连</v>
      </c>
    </row>
    <row r="10" ht="19" customHeight="1" spans="1:9">
      <c r="A10" s="6" t="s">
        <v>154</v>
      </c>
      <c r="B10" s="7" t="s">
        <v>137</v>
      </c>
      <c r="C10" s="7" t="s">
        <v>157</v>
      </c>
      <c r="D10" s="3">
        <v>2268</v>
      </c>
      <c r="E10" t="str">
        <f>VLOOKUP(A10,HOP!A:L,12,0)</f>
        <v>2268.00</v>
      </c>
      <c r="F10" t="str">
        <f>VLOOKUP(A10,HOP!A:C,3,0)</f>
        <v>2242594</v>
      </c>
      <c r="G10">
        <f t="shared" si="0"/>
        <v>0</v>
      </c>
      <c r="H10" t="str">
        <f t="shared" si="1"/>
        <v>，2242594</v>
      </c>
      <c r="I10" t="str">
        <f>VLOOKUP(A10,HOP!A:T,20,0)</f>
        <v>直连</v>
      </c>
    </row>
    <row r="12" spans="4:4">
      <c r="D12" s="3">
        <f>SUM(D2:D11)</f>
        <v>13857</v>
      </c>
    </row>
    <row r="13" ht="14.25" spans="4:4">
      <c r="D13" s="8" t="s">
        <v>23</v>
      </c>
    </row>
    <row r="16" spans="1:1">
      <c r="A16" t="s">
        <v>173</v>
      </c>
    </row>
    <row r="17" spans="1:1">
      <c r="A17" s="5" t="s">
        <v>174</v>
      </c>
    </row>
  </sheetData>
  <autoFilter ref="A1:I10">
    <filterColumn colId="3">
      <filters>
        <filter val="805.00"/>
        <filter val="987.00"/>
        <filter val="4,047.00"/>
        <filter val="2,268.00"/>
        <filter val="3,836.00"/>
        <filter val="1,91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175</v>
      </c>
      <c r="B1" s="2" t="s">
        <v>176</v>
      </c>
      <c r="C1" s="2" t="s">
        <v>177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</row>
    <row r="2" s="1" customFormat="1" spans="1:20">
      <c r="A2" s="1" t="s">
        <v>132</v>
      </c>
      <c r="B2" s="1" t="s">
        <v>127</v>
      </c>
      <c r="C2" s="1" t="s">
        <v>133</v>
      </c>
      <c r="D2" s="1" t="s">
        <v>191</v>
      </c>
      <c r="E2" s="1" t="s">
        <v>192</v>
      </c>
      <c r="F2" s="1" t="s">
        <v>127</v>
      </c>
      <c r="G2" s="1" t="s">
        <v>137</v>
      </c>
      <c r="H2" s="1" t="s">
        <v>193</v>
      </c>
      <c r="I2" s="1" t="s">
        <v>194</v>
      </c>
      <c r="J2" s="1" t="s">
        <v>195</v>
      </c>
      <c r="K2" s="1" t="s">
        <v>194</v>
      </c>
      <c r="L2" s="1" t="s">
        <v>194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73</v>
      </c>
      <c r="S2" s="1" t="s">
        <v>200</v>
      </c>
      <c r="T2" s="1" t="s">
        <v>201</v>
      </c>
    </row>
    <row r="3" s="1" customFormat="1" spans="1:20">
      <c r="A3" s="1" t="s">
        <v>154</v>
      </c>
      <c r="B3" s="1" t="s">
        <v>148</v>
      </c>
      <c r="C3" s="1" t="s">
        <v>155</v>
      </c>
      <c r="D3" s="1" t="s">
        <v>123</v>
      </c>
      <c r="E3" s="1" t="s">
        <v>202</v>
      </c>
      <c r="F3" s="1" t="s">
        <v>137</v>
      </c>
      <c r="G3" s="1" t="s">
        <v>157</v>
      </c>
      <c r="H3" s="1" t="s">
        <v>193</v>
      </c>
      <c r="I3" s="1" t="s">
        <v>203</v>
      </c>
      <c r="J3" s="1" t="s">
        <v>195</v>
      </c>
      <c r="K3" s="1" t="s">
        <v>203</v>
      </c>
      <c r="L3" s="1" t="s">
        <v>203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204</v>
      </c>
      <c r="R3" s="1" t="s">
        <v>73</v>
      </c>
      <c r="S3" s="1" t="s">
        <v>200</v>
      </c>
      <c r="T3" s="1" t="s">
        <v>201</v>
      </c>
    </row>
    <row r="4" s="1" customFormat="1" spans="1:20">
      <c r="A4" s="1" t="s">
        <v>86</v>
      </c>
      <c r="B4" s="1" t="s">
        <v>91</v>
      </c>
      <c r="C4" s="1" t="s">
        <v>87</v>
      </c>
      <c r="D4" s="1" t="s">
        <v>89</v>
      </c>
      <c r="E4" s="1" t="s">
        <v>205</v>
      </c>
      <c r="F4" s="1" t="s">
        <v>91</v>
      </c>
      <c r="G4" s="1" t="s">
        <v>79</v>
      </c>
      <c r="H4" s="1" t="s">
        <v>193</v>
      </c>
      <c r="I4" s="1" t="s">
        <v>206</v>
      </c>
      <c r="J4" s="1" t="s">
        <v>195</v>
      </c>
      <c r="K4" s="1" t="s">
        <v>206</v>
      </c>
      <c r="L4" s="1" t="s">
        <v>206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207</v>
      </c>
      <c r="R4" s="1" t="s">
        <v>73</v>
      </c>
      <c r="S4" s="1" t="s">
        <v>200</v>
      </c>
      <c r="T4" s="1" t="s">
        <v>201</v>
      </c>
    </row>
    <row r="5" s="1" customFormat="1" spans="1:20">
      <c r="A5" s="1" t="s">
        <v>96</v>
      </c>
      <c r="B5" s="1" t="s">
        <v>101</v>
      </c>
      <c r="C5" s="1" t="s">
        <v>97</v>
      </c>
      <c r="D5" s="1" t="s">
        <v>208</v>
      </c>
      <c r="E5" s="1" t="s">
        <v>209</v>
      </c>
      <c r="F5" s="1" t="s">
        <v>101</v>
      </c>
      <c r="G5" s="1" t="s">
        <v>102</v>
      </c>
      <c r="H5" s="1" t="s">
        <v>193</v>
      </c>
      <c r="I5" s="1" t="s">
        <v>210</v>
      </c>
      <c r="J5" s="1" t="s">
        <v>195</v>
      </c>
      <c r="K5" s="1" t="s">
        <v>210</v>
      </c>
      <c r="L5" s="1" t="s">
        <v>210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211</v>
      </c>
      <c r="R5" s="1" t="s">
        <v>73</v>
      </c>
      <c r="S5" s="1" t="s">
        <v>200</v>
      </c>
      <c r="T5" s="1" t="s">
        <v>201</v>
      </c>
    </row>
    <row r="6" s="1" customFormat="1" spans="1:20">
      <c r="A6" s="1" t="s">
        <v>142</v>
      </c>
      <c r="B6" s="1" t="s">
        <v>147</v>
      </c>
      <c r="C6" s="1" t="s">
        <v>143</v>
      </c>
      <c r="D6" s="1" t="s">
        <v>145</v>
      </c>
      <c r="E6" s="1" t="s">
        <v>212</v>
      </c>
      <c r="F6" s="1" t="s">
        <v>148</v>
      </c>
      <c r="G6" s="1" t="s">
        <v>149</v>
      </c>
      <c r="H6" s="1" t="s">
        <v>193</v>
      </c>
      <c r="I6" s="1" t="s">
        <v>213</v>
      </c>
      <c r="J6" s="1" t="s">
        <v>195</v>
      </c>
      <c r="K6" s="1" t="s">
        <v>213</v>
      </c>
      <c r="L6" s="1" t="s">
        <v>213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214</v>
      </c>
      <c r="R6" s="1" t="s">
        <v>73</v>
      </c>
      <c r="S6" s="1" t="s">
        <v>200</v>
      </c>
      <c r="T6" s="1" t="s">
        <v>201</v>
      </c>
    </row>
    <row r="7" s="1" customFormat="1" spans="1:20">
      <c r="A7" s="1" t="s">
        <v>120</v>
      </c>
      <c r="B7" s="1" t="s">
        <v>125</v>
      </c>
      <c r="C7" s="1" t="s">
        <v>121</v>
      </c>
      <c r="D7" s="1" t="s">
        <v>123</v>
      </c>
      <c r="E7" s="1" t="s">
        <v>215</v>
      </c>
      <c r="F7" s="1" t="s">
        <v>126</v>
      </c>
      <c r="G7" s="1" t="s">
        <v>127</v>
      </c>
      <c r="H7" s="1" t="s">
        <v>193</v>
      </c>
      <c r="I7" s="1" t="s">
        <v>216</v>
      </c>
      <c r="J7" s="1" t="s">
        <v>195</v>
      </c>
      <c r="K7" s="1" t="s">
        <v>216</v>
      </c>
      <c r="L7" s="1" t="s">
        <v>216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217</v>
      </c>
      <c r="R7" s="1" t="s">
        <v>73</v>
      </c>
      <c r="S7" s="1" t="s">
        <v>200</v>
      </c>
      <c r="T7" s="1" t="s">
        <v>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C620C56467A34C019860079536DBEAB3</vt:lpwstr>
  </property>
</Properties>
</file>