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</definedName>
  </definedNames>
  <calcPr calcId="144525"/>
</workbook>
</file>

<file path=xl/sharedStrings.xml><?xml version="1.0" encoding="utf-8"?>
<sst xmlns="http://schemas.openxmlformats.org/spreadsheetml/2006/main" count="760" uniqueCount="255">
  <si>
    <t>去哪儿网酒店预付对账单</t>
  </si>
  <si>
    <t>供应商名称：</t>
  </si>
  <si>
    <t>趣悠游</t>
  </si>
  <si>
    <t>结算周期：</t>
  </si>
  <si>
    <t>2021-09-06至2021-09-12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</si>
  <si>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</si>
  <si>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</si>
  <si>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</si>
  <si>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</si>
  <si>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</si>
  <si>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</si>
  <si>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</si>
  <si>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</si>
  <si>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</si>
  <si>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</si>
  <si>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</si>
  <si>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</si>
  <si>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</si>
  <si>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</si>
  <si>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</si>
  <si>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¥16,002.00</t>
  </si>
  <si>
    <t>¥2,101.00</t>
  </si>
  <si>
    <t>¥1,168.00</t>
  </si>
  <si>
    <t>¥12,733.00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</si>
  <si>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</si>
  <si>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</si>
  <si>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</si>
  <si>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</si>
  <si>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</si>
  <si>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</si>
  <si>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</si>
  <si>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</si>
  <si>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</si>
  <si>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</si>
  <si>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</si>
  <si>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</si>
  <si>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</si>
  <si>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</si>
  <si>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</si>
  <si>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</si>
  <si>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</si>
  <si>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</si>
  <si>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</si>
  <si>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</si>
  <si>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</si>
  <si>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</si>
  <si>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</si>
  <si>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</si>
  <si>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</si>
  <si>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</si>
  <si>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</si>
  <si>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</si>
  <si>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</si>
  <si>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</si>
  <si>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</si>
  <si>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</si>
  <si>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</si>
  <si>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</si>
  <si>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</si>
  <si>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</si>
  <si>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</si>
  <si>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</si>
  <si>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</si>
  <si>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</si>
  <si>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</si>
  <si>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</si>
  <si>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</si>
  <si>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</si>
  <si>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</si>
  <si>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</si>
  <si>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702728628333</t>
  </si>
  <si>
    <t>2226604</t>
  </si>
  <si>
    <t>酒店预付</t>
  </si>
  <si>
    <t>否</t>
  </si>
  <si>
    <t>普通</t>
  </si>
  <si>
    <t>197320769</t>
  </si>
  <si>
    <t>希尔顿花园法兰克福空港酒店</t>
  </si>
  <si>
    <t>1626188</t>
  </si>
  <si>
    <t>chai/yifan</t>
  </si>
  <si>
    <t>2021-08-18</t>
  </si>
  <si>
    <t>2021-09-05</t>
  </si>
  <si>
    <t>2021-09-06</t>
  </si>
  <si>
    <t>¥910.00</t>
  </si>
  <si>
    <t>¥69.00</t>
  </si>
  <si>
    <t>¥841.00</t>
  </si>
  <si>
    <t>Twin room</t>
  </si>
  <si>
    <t>WEBSITE</t>
  </si>
  <si>
    <t>702738822499</t>
  </si>
  <si>
    <t>2235331</t>
  </si>
  <si>
    <t>197292872</t>
  </si>
  <si>
    <t>欢朋伦敦滑铁卢希尔顿酒店</t>
  </si>
  <si>
    <t>LIU/CHEN</t>
  </si>
  <si>
    <t>2021-08-28</t>
  </si>
  <si>
    <t>2021-09-02</t>
  </si>
  <si>
    <t>¥3,912.00</t>
  </si>
  <si>
    <t>¥292.00</t>
  </si>
  <si>
    <t>¥3,620.00</t>
  </si>
  <si>
    <t>Twin Room</t>
  </si>
  <si>
    <t>702742794489</t>
  </si>
  <si>
    <t>2239569</t>
  </si>
  <si>
    <t>237545081</t>
  </si>
  <si>
    <t>沃基根/古尼芝加哥万豪春季山丘套房</t>
  </si>
  <si>
    <t>XIAO/SHITONG</t>
  </si>
  <si>
    <t>2021-09-01</t>
  </si>
  <si>
    <t>¥871.00</t>
  </si>
  <si>
    <t>¥65.00</t>
  </si>
  <si>
    <t>¥806.00</t>
  </si>
  <si>
    <t>King Bed Studio With Sofa bed</t>
  </si>
  <si>
    <t>702747171195</t>
  </si>
  <si>
    <t>2245185</t>
  </si>
  <si>
    <t>221835671</t>
  </si>
  <si>
    <t>粤海华美湾际酒店</t>
  </si>
  <si>
    <t>WANG/SHAOJUN</t>
  </si>
  <si>
    <t>2021-09-07</t>
  </si>
  <si>
    <t>¥301.00</t>
  </si>
  <si>
    <t>¥28.00</t>
  </si>
  <si>
    <t>¥273.00</t>
  </si>
  <si>
    <t>Wharney Deluxe Double Room</t>
  </si>
  <si>
    <t>702745013597</t>
  </si>
  <si>
    <t>2243307</t>
  </si>
  <si>
    <t>197293688</t>
  </si>
  <si>
    <t>迪拜 JW 万豪侯爵酒店</t>
  </si>
  <si>
    <t>YE/SHUNPENG</t>
  </si>
  <si>
    <t>2021-09-04</t>
  </si>
  <si>
    <t>¥1,750.00</t>
  </si>
  <si>
    <t>¥162.00</t>
  </si>
  <si>
    <t>¥1,588.00</t>
  </si>
  <si>
    <t>deluxe king room</t>
  </si>
  <si>
    <t>702740387910</t>
  </si>
  <si>
    <t>2237275</t>
  </si>
  <si>
    <t>197318141</t>
  </si>
  <si>
    <t>金色郁金香仁川机场酒店&amp;套房</t>
  </si>
  <si>
    <t>WANG/CHU</t>
  </si>
  <si>
    <t>2021-08-30</t>
  </si>
  <si>
    <t>2021-09-23</t>
  </si>
  <si>
    <t>2021-09-24</t>
  </si>
  <si>
    <t>¥437.00</t>
  </si>
  <si>
    <t>2021-09-08 16:23:07</t>
  </si>
  <si>
    <t>Standard Queen Room</t>
  </si>
  <si>
    <t>702750466322</t>
  </si>
  <si>
    <t>2247770</t>
  </si>
  <si>
    <t>240121325</t>
  </si>
  <si>
    <t>菲利波酒店</t>
  </si>
  <si>
    <t>MENG/HAN</t>
  </si>
  <si>
    <t>2021-09-09</t>
  </si>
  <si>
    <t>2021-09-22</t>
  </si>
  <si>
    <t>¥648.00</t>
  </si>
  <si>
    <t>2021-09-09 17:02:22</t>
  </si>
  <si>
    <t>Double Room</t>
  </si>
  <si>
    <t>702750236589</t>
  </si>
  <si>
    <t>2248469</t>
  </si>
  <si>
    <t>199564931</t>
  </si>
  <si>
    <t>特鲁暹罗帕亚泰路酒店</t>
  </si>
  <si>
    <t>SONGZHICHEN/SONGZHICHEN</t>
  </si>
  <si>
    <t>2021-09-16</t>
  </si>
  <si>
    <t>2021-09-20</t>
  </si>
  <si>
    <t>¥1,016.00</t>
  </si>
  <si>
    <t>2021-09-09 20:05:15</t>
  </si>
  <si>
    <t>Superior Triple Room - Non-Smoking</t>
  </si>
  <si>
    <t>702746909725</t>
  </si>
  <si>
    <t>2243631</t>
  </si>
  <si>
    <t>241145218</t>
  </si>
  <si>
    <t>白俄罗斯酒店</t>
  </si>
  <si>
    <t>Mengxia/Ren</t>
  </si>
  <si>
    <t>2021-09-10</t>
  </si>
  <si>
    <t>¥789.00</t>
  </si>
  <si>
    <t>¥63.00</t>
  </si>
  <si>
    <t>¥726.00</t>
  </si>
  <si>
    <t>Standard Double Room</t>
  </si>
  <si>
    <t>702746831452</t>
  </si>
  <si>
    <t>2243625</t>
  </si>
  <si>
    <t>LU/XIAOWEI</t>
  </si>
  <si>
    <t>702751947534</t>
  </si>
  <si>
    <t>2249203</t>
  </si>
  <si>
    <t>197280485</t>
  </si>
  <si>
    <t>MYSTAYS 富士山展望温泉酒店</t>
  </si>
  <si>
    <t>WANG/WEIWEI|YANAGISHITA/TOSHIYA</t>
  </si>
  <si>
    <t>2021-09-11</t>
  </si>
  <si>
    <t>¥489.00</t>
  </si>
  <si>
    <t>¥46.00</t>
  </si>
  <si>
    <t>¥443.00</t>
  </si>
  <si>
    <t>standard twin room</t>
  </si>
  <si>
    <t>702745005480</t>
  </si>
  <si>
    <t>2243292</t>
  </si>
  <si>
    <t>239062121</t>
  </si>
  <si>
    <t>都柏林市中心智选假日酒店</t>
  </si>
  <si>
    <t>ZOU/MENJUN</t>
  </si>
  <si>
    <t>¥4,090.00</t>
  </si>
  <si>
    <t>¥380.00</t>
  </si>
  <si>
    <t>¥3,710.00</t>
  </si>
  <si>
    <t>DOUBLE STANDARD</t>
  </si>
  <si>
    <t>合计</t>
  </si>
  <si>
    <t/>
  </si>
  <si>
    <t>¥13,901.00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</si>
  <si>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</si>
  <si>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</si>
  <si>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</si>
  <si>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</si>
  <si>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</si>
  <si>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</si>
  <si>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</si>
  <si>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</si>
  <si>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</si>
  <si>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A210914100800481</t>
  </si>
  <si>
    <r>
      <t>总计：</t>
    </r>
    <r>
      <rPr>
        <sz val="10"/>
        <rFont val="Arial"/>
        <charset val="134"/>
      </rPr>
      <t>12733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</si>
  <si>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</si>
  <si>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</si>
  <si>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</si>
  <si>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</si>
  <si>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</si>
  <si>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</si>
  <si>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</si>
  <si>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</si>
  <si>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</si>
  <si>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</si>
  <si>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</si>
  <si>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</si>
  <si>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</si>
  <si>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</si>
  <si>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</si>
  <si>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</si>
  <si>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WANG WEIWEI,YANAGISHITA TOSHIYA</t>
  </si>
  <si>
    <t>退房日周结</t>
  </si>
  <si>
    <t>443.00</t>
  </si>
  <si>
    <t>RMB</t>
  </si>
  <si>
    <t>0</t>
  </si>
  <si>
    <t>0.00</t>
  </si>
  <si>
    <t>趣悠游国际直连</t>
  </si>
  <si>
    <t>2021-09-10 15:54:06</t>
  </si>
  <si>
    <t>广州汇登信息科技有限公司</t>
  </si>
  <si>
    <t>直连</t>
  </si>
  <si>
    <t>WANG SHAOJUN</t>
  </si>
  <si>
    <t>273.00</t>
  </si>
  <si>
    <t>2021-09-06 16:40:30</t>
  </si>
  <si>
    <t>Mengxia Ren</t>
  </si>
  <si>
    <t>726.00</t>
  </si>
  <si>
    <t>2021-09-05 02:12:49</t>
  </si>
  <si>
    <t>LU XIAOWEI</t>
  </si>
  <si>
    <t>2021-09-05 01:55:09</t>
  </si>
  <si>
    <t>YE SHUNPENG</t>
  </si>
  <si>
    <t>1588.00</t>
  </si>
  <si>
    <t>2021-09-04 19:51:26</t>
  </si>
  <si>
    <t>ZOU MENJUN</t>
  </si>
  <si>
    <t>3710.00</t>
  </si>
  <si>
    <t>2021-09-04 19:39:47</t>
  </si>
  <si>
    <t>芝加哥沃基根/古尼万豪春季山丘套房</t>
  </si>
  <si>
    <t>XIAO SHITONG</t>
  </si>
  <si>
    <t>806.00</t>
  </si>
  <si>
    <t>2021-09-01 17:38:07</t>
  </si>
  <si>
    <t>LIU CHEN</t>
  </si>
  <si>
    <t>3620.00</t>
  </si>
  <si>
    <t>2021-08-28 09:23:35</t>
  </si>
  <si>
    <t>chai yifan</t>
  </si>
  <si>
    <t>841.00</t>
  </si>
  <si>
    <t>2021-08-18 18:09:04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</si>
</sst>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3" borderId="11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14" borderId="12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18" borderId="11" applyNumberFormat="0" applyAlignment="0" applyProtection="0">
      <alignment vertical="center"/>
    </xf>
    <xf numFmtId="0" fontId="35" fillId="37" borderId="17" applyNumberFormat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12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12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4</v>
      </c>
      <c r="N3" s="7" t="s">
        <v>92</v>
      </c>
      <c r="O3" s="7" t="s">
        <v>93</v>
      </c>
      <c r="P3" s="7" t="s">
        <v>81</v>
      </c>
      <c r="Q3" s="7"/>
      <c r="R3" s="11" t="s">
        <v>94</v>
      </c>
      <c r="S3" s="12" t="s">
        <v>19</v>
      </c>
      <c r="T3" s="7"/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100</v>
      </c>
      <c r="H4" s="7" t="s">
        <v>101</v>
      </c>
      <c r="I4" s="7" t="s">
        <v>77</v>
      </c>
      <c r="J4" s="7" t="s">
        <v>2</v>
      </c>
      <c r="K4" s="7" t="s">
        <v>102</v>
      </c>
      <c r="L4" s="7">
        <v>1</v>
      </c>
      <c r="M4" s="7">
        <v>1</v>
      </c>
      <c r="N4" s="7" t="s">
        <v>103</v>
      </c>
      <c r="O4" s="7" t="s">
        <v>80</v>
      </c>
      <c r="P4" s="7" t="s">
        <v>81</v>
      </c>
      <c r="Q4" s="7"/>
      <c r="R4" s="11" t="s">
        <v>104</v>
      </c>
      <c r="S4" s="12" t="s">
        <v>19</v>
      </c>
      <c r="T4" s="7"/>
      <c r="U4" s="11" t="s">
        <v>19</v>
      </c>
      <c r="V4" s="11" t="s">
        <v>104</v>
      </c>
      <c r="W4" s="12" t="s">
        <v>105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110</v>
      </c>
      <c r="H5" s="7" t="s">
        <v>111</v>
      </c>
      <c r="I5" s="7" t="s">
        <v>77</v>
      </c>
      <c r="J5" s="7" t="s">
        <v>2</v>
      </c>
      <c r="K5" s="7" t="s">
        <v>112</v>
      </c>
      <c r="L5" s="7">
        <v>1</v>
      </c>
      <c r="M5" s="7">
        <v>1</v>
      </c>
      <c r="N5" s="7" t="s">
        <v>81</v>
      </c>
      <c r="O5" s="7" t="s">
        <v>81</v>
      </c>
      <c r="P5" s="7" t="s">
        <v>113</v>
      </c>
      <c r="Q5" s="7"/>
      <c r="R5" s="11" t="s">
        <v>114</v>
      </c>
      <c r="S5" s="12" t="s">
        <v>19</v>
      </c>
      <c r="T5" s="7"/>
      <c r="U5" s="11" t="s">
        <v>19</v>
      </c>
      <c r="V5" s="11" t="s">
        <v>114</v>
      </c>
      <c r="W5" s="12" t="s">
        <v>115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120</v>
      </c>
      <c r="H6" s="7" t="s">
        <v>121</v>
      </c>
      <c r="I6" s="7" t="s">
        <v>77</v>
      </c>
      <c r="J6" s="7" t="s">
        <v>2</v>
      </c>
      <c r="K6" s="7" t="s">
        <v>122</v>
      </c>
      <c r="L6" s="7">
        <v>1</v>
      </c>
      <c r="M6" s="7">
        <v>2</v>
      </c>
      <c r="N6" s="7" t="s">
        <v>123</v>
      </c>
      <c r="O6" s="7" t="s">
        <v>80</v>
      </c>
      <c r="P6" s="7" t="s">
        <v>113</v>
      </c>
      <c r="Q6" s="7"/>
      <c r="R6" s="11" t="s">
        <v>124</v>
      </c>
      <c r="S6" s="12" t="s">
        <v>19</v>
      </c>
      <c r="T6" s="7"/>
      <c r="U6" s="11" t="s">
        <v>19</v>
      </c>
      <c r="V6" s="11" t="s">
        <v>124</v>
      </c>
      <c r="W6" s="12" t="s">
        <v>125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128</v>
      </c>
      <c r="B7" s="6" t="s">
        <v>129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130</v>
      </c>
      <c r="H7" s="7" t="s">
        <v>131</v>
      </c>
      <c r="I7" s="7" t="s">
        <v>77</v>
      </c>
      <c r="J7" s="7" t="s">
        <v>2</v>
      </c>
      <c r="K7" s="7" t="s">
        <v>132</v>
      </c>
      <c r="L7" s="7">
        <v>1</v>
      </c>
      <c r="M7" s="7">
        <v>1</v>
      </c>
      <c r="N7" s="7" t="s">
        <v>133</v>
      </c>
      <c r="O7" s="7" t="s">
        <v>134</v>
      </c>
      <c r="P7" s="7" t="s">
        <v>135</v>
      </c>
      <c r="Q7" s="7"/>
      <c r="R7" s="11" t="s">
        <v>136</v>
      </c>
      <c r="S7" s="12" t="s">
        <v>136</v>
      </c>
      <c r="T7" s="7" t="s">
        <v>137</v>
      </c>
      <c r="U7" s="11" t="s">
        <v>19</v>
      </c>
      <c r="V7" s="11" t="s">
        <v>19</v>
      </c>
      <c r="W7" s="12" t="s">
        <v>19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19</v>
      </c>
      <c r="AD7" t="s">
        <v>6</v>
      </c>
      <c r="AE7" t="s">
        <v>138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139</v>
      </c>
      <c r="B8" s="6" t="s">
        <v>140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141</v>
      </c>
      <c r="H8" s="7" t="s">
        <v>142</v>
      </c>
      <c r="I8" s="7" t="s">
        <v>77</v>
      </c>
      <c r="J8" s="7" t="s">
        <v>2</v>
      </c>
      <c r="K8" s="7" t="s">
        <v>143</v>
      </c>
      <c r="L8" s="7">
        <v>1</v>
      </c>
      <c r="M8" s="7">
        <v>2</v>
      </c>
      <c r="N8" s="7" t="s">
        <v>144</v>
      </c>
      <c r="O8" s="7" t="s">
        <v>145</v>
      </c>
      <c r="P8" s="7" t="s">
        <v>135</v>
      </c>
      <c r="Q8" s="7"/>
      <c r="R8" s="11" t="s">
        <v>146</v>
      </c>
      <c r="S8" s="12" t="s">
        <v>146</v>
      </c>
      <c r="T8" s="7" t="s">
        <v>147</v>
      </c>
      <c r="U8" s="11" t="s">
        <v>19</v>
      </c>
      <c r="V8" s="11" t="s">
        <v>19</v>
      </c>
      <c r="W8" s="12" t="s">
        <v>19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19</v>
      </c>
      <c r="AD8" t="s">
        <v>6</v>
      </c>
      <c r="AE8" t="s">
        <v>148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149</v>
      </c>
      <c r="B9" s="6" t="s">
        <v>150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151</v>
      </c>
      <c r="H9" s="7" t="s">
        <v>152</v>
      </c>
      <c r="I9" s="7" t="s">
        <v>77</v>
      </c>
      <c r="J9" s="7" t="s">
        <v>2</v>
      </c>
      <c r="K9" s="7" t="s">
        <v>153</v>
      </c>
      <c r="L9" s="7">
        <v>1</v>
      </c>
      <c r="M9" s="7">
        <v>4</v>
      </c>
      <c r="N9" s="7" t="s">
        <v>144</v>
      </c>
      <c r="O9" s="7" t="s">
        <v>154</v>
      </c>
      <c r="P9" s="7" t="s">
        <v>155</v>
      </c>
      <c r="Q9" s="7"/>
      <c r="R9" s="11" t="s">
        <v>156</v>
      </c>
      <c r="S9" s="12" t="s">
        <v>156</v>
      </c>
      <c r="T9" s="7" t="s">
        <v>157</v>
      </c>
      <c r="U9" s="11" t="s">
        <v>19</v>
      </c>
      <c r="V9" s="11" t="s">
        <v>19</v>
      </c>
      <c r="W9" s="12" t="s">
        <v>19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19</v>
      </c>
      <c r="AD9" t="s">
        <v>6</v>
      </c>
      <c r="AE9" t="s">
        <v>158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159</v>
      </c>
      <c r="B10" s="6" t="s">
        <v>160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161</v>
      </c>
      <c r="H10" s="7" t="s">
        <v>162</v>
      </c>
      <c r="I10" s="7" t="s">
        <v>77</v>
      </c>
      <c r="J10" s="7" t="s">
        <v>2</v>
      </c>
      <c r="K10" s="7" t="s">
        <v>163</v>
      </c>
      <c r="L10" s="7">
        <v>1</v>
      </c>
      <c r="M10" s="7">
        <v>3</v>
      </c>
      <c r="N10" s="7" t="s">
        <v>80</v>
      </c>
      <c r="O10" s="7" t="s">
        <v>113</v>
      </c>
      <c r="P10" s="7" t="s">
        <v>164</v>
      </c>
      <c r="Q10" s="7"/>
      <c r="R10" s="11" t="s">
        <v>165</v>
      </c>
      <c r="S10" s="12" t="s">
        <v>19</v>
      </c>
      <c r="T10" s="7"/>
      <c r="U10" s="11" t="s">
        <v>19</v>
      </c>
      <c r="V10" s="11" t="s">
        <v>165</v>
      </c>
      <c r="W10" s="12" t="s">
        <v>166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167</v>
      </c>
      <c r="AD10" t="s">
        <v>6</v>
      </c>
      <c r="AE10" t="s">
        <v>168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169</v>
      </c>
      <c r="B11" s="6" t="s">
        <v>170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161</v>
      </c>
      <c r="H11" s="7" t="s">
        <v>162</v>
      </c>
      <c r="I11" s="7" t="s">
        <v>77</v>
      </c>
      <c r="J11" s="7" t="s">
        <v>2</v>
      </c>
      <c r="K11" s="7" t="s">
        <v>171</v>
      </c>
      <c r="L11" s="7">
        <v>1</v>
      </c>
      <c r="M11" s="7">
        <v>3</v>
      </c>
      <c r="N11" s="7" t="s">
        <v>80</v>
      </c>
      <c r="O11" s="7" t="s">
        <v>113</v>
      </c>
      <c r="P11" s="7" t="s">
        <v>164</v>
      </c>
      <c r="Q11" s="7"/>
      <c r="R11" s="11" t="s">
        <v>165</v>
      </c>
      <c r="S11" s="12" t="s">
        <v>19</v>
      </c>
      <c r="T11" s="7"/>
      <c r="U11" s="11" t="s">
        <v>19</v>
      </c>
      <c r="V11" s="11" t="s">
        <v>165</v>
      </c>
      <c r="W11" s="12" t="s">
        <v>166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167</v>
      </c>
      <c r="AD11" t="s">
        <v>6</v>
      </c>
      <c r="AE11" t="s">
        <v>168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172</v>
      </c>
      <c r="B12" s="6" t="s">
        <v>173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174</v>
      </c>
      <c r="H12" s="7" t="s">
        <v>175</v>
      </c>
      <c r="I12" s="7" t="s">
        <v>77</v>
      </c>
      <c r="J12" s="7" t="s">
        <v>2</v>
      </c>
      <c r="K12" s="7" t="s">
        <v>176</v>
      </c>
      <c r="L12" s="7">
        <v>1</v>
      </c>
      <c r="M12" s="7">
        <v>1</v>
      </c>
      <c r="N12" s="7" t="s">
        <v>164</v>
      </c>
      <c r="O12" s="7" t="s">
        <v>164</v>
      </c>
      <c r="P12" s="7" t="s">
        <v>177</v>
      </c>
      <c r="Q12" s="7"/>
      <c r="R12" s="11" t="s">
        <v>178</v>
      </c>
      <c r="S12" s="12" t="s">
        <v>19</v>
      </c>
      <c r="T12" s="7"/>
      <c r="U12" s="11" t="s">
        <v>19</v>
      </c>
      <c r="V12" s="11" t="s">
        <v>178</v>
      </c>
      <c r="W12" s="12" t="s">
        <v>179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180</v>
      </c>
      <c r="AD12" t="s">
        <v>6</v>
      </c>
      <c r="AE12" t="s">
        <v>181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182</v>
      </c>
      <c r="B13" s="6" t="s">
        <v>183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184</v>
      </c>
      <c r="H13" s="7" t="s">
        <v>185</v>
      </c>
      <c r="I13" s="7" t="s">
        <v>77</v>
      </c>
      <c r="J13" s="7" t="s">
        <v>2</v>
      </c>
      <c r="K13" s="7" t="s">
        <v>186</v>
      </c>
      <c r="L13" s="7">
        <v>1</v>
      </c>
      <c r="M13" s="7">
        <v>5</v>
      </c>
      <c r="N13" s="7" t="s">
        <v>123</v>
      </c>
      <c r="O13" s="7" t="s">
        <v>81</v>
      </c>
      <c r="P13" s="7" t="s">
        <v>177</v>
      </c>
      <c r="Q13" s="7"/>
      <c r="R13" s="11" t="s">
        <v>187</v>
      </c>
      <c r="S13" s="12" t="s">
        <v>19</v>
      </c>
      <c r="T13" s="7"/>
      <c r="U13" s="11" t="s">
        <v>19</v>
      </c>
      <c r="V13" s="11" t="s">
        <v>187</v>
      </c>
      <c r="W13" s="12" t="s">
        <v>188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189</v>
      </c>
      <c r="AD13" t="s">
        <v>6</v>
      </c>
      <c r="AE13" t="s">
        <v>190</v>
      </c>
      <c r="AF13" t="s">
        <v>86</v>
      </c>
      <c r="AG13" t="s">
        <v>73</v>
      </c>
      <c r="AH13" t="s">
        <v>19</v>
      </c>
    </row>
    <row r="14" customHeight="1" spans="1:32">
      <c r="A14" s="10" t="s">
        <v>191</v>
      </c>
      <c r="B14" s="10"/>
      <c r="C14" s="10" t="s">
        <v>192</v>
      </c>
      <c r="D14" s="10"/>
      <c r="E14" s="10"/>
      <c r="F14" s="10"/>
      <c r="G14" s="10" t="s">
        <v>192</v>
      </c>
      <c r="H14" s="10" t="s">
        <v>192</v>
      </c>
      <c r="I14" s="10" t="s">
        <v>192</v>
      </c>
      <c r="J14" s="10" t="s">
        <v>192</v>
      </c>
      <c r="K14" s="10" t="s">
        <v>192</v>
      </c>
      <c r="L14" s="10" t="s">
        <v>192</v>
      </c>
      <c r="M14" s="10" t="s">
        <v>192</v>
      </c>
      <c r="N14" s="10" t="s">
        <v>192</v>
      </c>
      <c r="O14" s="10" t="s">
        <v>192</v>
      </c>
      <c r="P14" s="10" t="s">
        <v>192</v>
      </c>
      <c r="Q14" s="10"/>
      <c r="R14" s="13" t="s">
        <v>20</v>
      </c>
      <c r="S14" s="13" t="s">
        <v>21</v>
      </c>
      <c r="T14" s="10" t="s">
        <v>192</v>
      </c>
      <c r="U14" s="13"/>
      <c r="V14" s="13" t="s">
        <v>193</v>
      </c>
      <c r="W14" s="13" t="s">
        <v>22</v>
      </c>
      <c r="X14" s="13"/>
      <c r="Y14" s="13"/>
      <c r="Z14" s="13"/>
      <c r="AA14" s="10"/>
      <c r="AB14" s="13"/>
      <c r="AC14" s="10"/>
      <c r="AD14" s="10" t="s">
        <v>192</v>
      </c>
      <c r="AE14" s="10"/>
      <c r="AF1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194</v>
      </c>
      <c r="B1" s="4" t="s">
        <v>195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196</v>
      </c>
      <c r="H1" s="4" t="s">
        <v>197</v>
      </c>
      <c r="I1" s="4" t="s">
        <v>13</v>
      </c>
      <c r="J1" s="4" t="s">
        <v>17</v>
      </c>
      <c r="K1" s="4" t="s">
        <v>18</v>
      </c>
      <c r="L1" s="9" t="s">
        <v>198</v>
      </c>
      <c r="M1" s="4" t="s">
        <v>199</v>
      </c>
      <c r="N1" s="4" t="s">
        <v>200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201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A20" sqref="A20:A2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202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841</v>
      </c>
      <c r="E2" t="str">
        <f>VLOOKUP(A2,HOP!A:L,12,0)</f>
        <v>841.00</v>
      </c>
      <c r="F2" t="str">
        <f>VLOOKUP(A2,HOP!A:C,3,0)</f>
        <v>2226604</v>
      </c>
      <c r="G2">
        <f>D2-E2</f>
        <v>0</v>
      </c>
      <c r="H2" t="str">
        <f>$H$1&amp;F2</f>
        <v>，2226604</v>
      </c>
      <c r="I2" t="str">
        <f>VLOOKUP(A2,HOP!A:T,20,0)</f>
        <v>直连</v>
      </c>
    </row>
    <row r="3" ht="14.25" customHeight="1" spans="1:9">
      <c r="A3" s="6" t="s">
        <v>87</v>
      </c>
      <c r="B3" s="7" t="s">
        <v>93</v>
      </c>
      <c r="C3" s="7" t="s">
        <v>81</v>
      </c>
      <c r="D3" s="3">
        <v>3620</v>
      </c>
      <c r="E3" t="str">
        <f>VLOOKUP(A3,HOP!A:L,12,0)</f>
        <v>3620.00</v>
      </c>
      <c r="F3" t="str">
        <f>VLOOKUP(A3,HOP!A:C,3,0)</f>
        <v>2235331</v>
      </c>
      <c r="G3">
        <f t="shared" ref="G3:G13" si="0">D3-E3</f>
        <v>0</v>
      </c>
      <c r="H3" t="str">
        <f t="shared" ref="H3:H13" si="1">$H$1&amp;F3</f>
        <v>，2235331</v>
      </c>
      <c r="I3" t="str">
        <f>VLOOKUP(A3,HOP!A:T,20,0)</f>
        <v>直连</v>
      </c>
    </row>
    <row r="4" ht="14.25" customHeight="1" spans="1:9">
      <c r="A4" s="6" t="s">
        <v>98</v>
      </c>
      <c r="B4" s="7" t="s">
        <v>80</v>
      </c>
      <c r="C4" s="7" t="s">
        <v>81</v>
      </c>
      <c r="D4" s="3">
        <v>806</v>
      </c>
      <c r="E4" t="str">
        <f>VLOOKUP(A4,HOP!A:L,12,0)</f>
        <v>806.00</v>
      </c>
      <c r="F4" t="str">
        <f>VLOOKUP(A4,HOP!A:C,3,0)</f>
        <v>2239569</v>
      </c>
      <c r="G4">
        <f t="shared" si="0"/>
        <v>0</v>
      </c>
      <c r="H4" t="str">
        <f t="shared" si="1"/>
        <v>，2239569</v>
      </c>
      <c r="I4" t="str">
        <f>VLOOKUP(A4,HOP!A:T,20,0)</f>
        <v>直连</v>
      </c>
    </row>
    <row r="5" ht="14.25" customHeight="1" spans="1:9">
      <c r="A5" s="6" t="s">
        <v>108</v>
      </c>
      <c r="B5" s="7" t="s">
        <v>81</v>
      </c>
      <c r="C5" s="7" t="s">
        <v>113</v>
      </c>
      <c r="D5" s="3">
        <v>273</v>
      </c>
      <c r="E5" t="str">
        <f>VLOOKUP(A5,HOP!A:L,12,0)</f>
        <v>273.00</v>
      </c>
      <c r="F5" t="str">
        <f>VLOOKUP(A5,HOP!A:C,3,0)</f>
        <v>2245185</v>
      </c>
      <c r="G5">
        <f t="shared" si="0"/>
        <v>0</v>
      </c>
      <c r="H5" t="str">
        <f t="shared" si="1"/>
        <v>，2245185</v>
      </c>
      <c r="I5" t="str">
        <f>VLOOKUP(A5,HOP!A:T,20,0)</f>
        <v>直连</v>
      </c>
    </row>
    <row r="6" ht="14.25" customHeight="1" spans="1:9">
      <c r="A6" s="6" t="s">
        <v>118</v>
      </c>
      <c r="B6" s="7" t="s">
        <v>80</v>
      </c>
      <c r="C6" s="7" t="s">
        <v>113</v>
      </c>
      <c r="D6" s="3">
        <v>1588</v>
      </c>
      <c r="E6" t="str">
        <f>VLOOKUP(A6,HOP!A:L,12,0)</f>
        <v>1588.00</v>
      </c>
      <c r="F6" t="str">
        <f>VLOOKUP(A6,HOP!A:C,3,0)</f>
        <v>2243307</v>
      </c>
      <c r="G6">
        <f t="shared" si="0"/>
        <v>0</v>
      </c>
      <c r="H6" t="str">
        <f t="shared" si="1"/>
        <v>，2243307</v>
      </c>
      <c r="I6" t="str">
        <f>VLOOKUP(A6,HOP!A:T,20,0)</f>
        <v>直连</v>
      </c>
    </row>
    <row r="7" ht="14.25" hidden="1" customHeight="1" spans="1:9">
      <c r="A7" s="6" t="s">
        <v>128</v>
      </c>
      <c r="B7" s="7" t="s">
        <v>134</v>
      </c>
      <c r="C7" s="7" t="s">
        <v>135</v>
      </c>
      <c r="D7" s="3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VLOOKUP(A7,HOP!A:T,20,0)</f>
        <v>#N/A</v>
      </c>
    </row>
    <row r="8" ht="14.25" hidden="1" customHeight="1" spans="1:9">
      <c r="A8" s="6" t="s">
        <v>139</v>
      </c>
      <c r="B8" s="7" t="s">
        <v>145</v>
      </c>
      <c r="C8" s="7" t="s">
        <v>135</v>
      </c>
      <c r="D8" s="3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VLOOKUP(A8,HOP!A:T,20,0)</f>
        <v>#N/A</v>
      </c>
    </row>
    <row r="9" ht="14.25" hidden="1" customHeight="1" spans="1:9">
      <c r="A9" s="6" t="s">
        <v>149</v>
      </c>
      <c r="B9" s="7" t="s">
        <v>154</v>
      </c>
      <c r="C9" s="7" t="s">
        <v>155</v>
      </c>
      <c r="D9" s="3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VLOOKUP(A9,HOP!A:T,20,0)</f>
        <v>#N/A</v>
      </c>
    </row>
    <row r="10" ht="14.25" customHeight="1" spans="1:9">
      <c r="A10" s="6" t="s">
        <v>159</v>
      </c>
      <c r="B10" s="7" t="s">
        <v>113</v>
      </c>
      <c r="C10" s="7" t="s">
        <v>164</v>
      </c>
      <c r="D10" s="3">
        <v>726</v>
      </c>
      <c r="E10" t="str">
        <f>VLOOKUP(A10,HOP!A:L,12,0)</f>
        <v>726.00</v>
      </c>
      <c r="F10" t="str">
        <f>VLOOKUP(A10,HOP!A:C,3,0)</f>
        <v>2243631</v>
      </c>
      <c r="G10">
        <f t="shared" si="0"/>
        <v>0</v>
      </c>
      <c r="H10" t="str">
        <f t="shared" si="1"/>
        <v>，2243631</v>
      </c>
      <c r="I10" t="str">
        <f>VLOOKUP(A10,HOP!A:T,20,0)</f>
        <v>直连</v>
      </c>
    </row>
    <row r="11" ht="14.25" customHeight="1" spans="1:9">
      <c r="A11" s="6" t="s">
        <v>169</v>
      </c>
      <c r="B11" s="7" t="s">
        <v>113</v>
      </c>
      <c r="C11" s="7" t="s">
        <v>164</v>
      </c>
      <c r="D11" s="3">
        <v>726</v>
      </c>
      <c r="E11" t="str">
        <f>VLOOKUP(A11,HOP!A:L,12,0)</f>
        <v>726.00</v>
      </c>
      <c r="F11" t="str">
        <f>VLOOKUP(A11,HOP!A:C,3,0)</f>
        <v>2243625</v>
      </c>
      <c r="G11">
        <f t="shared" si="0"/>
        <v>0</v>
      </c>
      <c r="H11" t="str">
        <f t="shared" si="1"/>
        <v>，2243625</v>
      </c>
      <c r="I11" t="str">
        <f>VLOOKUP(A11,HOP!A:T,20,0)</f>
        <v>直连</v>
      </c>
    </row>
    <row r="12" ht="14.25" customHeight="1" spans="1:9">
      <c r="A12" s="6" t="s">
        <v>172</v>
      </c>
      <c r="B12" s="7" t="s">
        <v>164</v>
      </c>
      <c r="C12" s="7" t="s">
        <v>177</v>
      </c>
      <c r="D12" s="3">
        <v>443</v>
      </c>
      <c r="E12" t="str">
        <f>VLOOKUP(A12,HOP!A:L,12,0)</f>
        <v>443.00</v>
      </c>
      <c r="F12" t="str">
        <f>VLOOKUP(A12,HOP!A:C,3,0)</f>
        <v>2249203</v>
      </c>
      <c r="G12">
        <f t="shared" si="0"/>
        <v>0</v>
      </c>
      <c r="H12" t="str">
        <f t="shared" si="1"/>
        <v>，2249203</v>
      </c>
      <c r="I12" t="str">
        <f>VLOOKUP(A12,HOP!A:T,20,0)</f>
        <v>直连</v>
      </c>
    </row>
    <row r="13" ht="14.25" customHeight="1" spans="1:9">
      <c r="A13" s="6" t="s">
        <v>182</v>
      </c>
      <c r="B13" s="7" t="s">
        <v>81</v>
      </c>
      <c r="C13" s="7" t="s">
        <v>177</v>
      </c>
      <c r="D13" s="3">
        <v>3710</v>
      </c>
      <c r="E13" t="str">
        <f>VLOOKUP(A13,HOP!A:L,12,0)</f>
        <v>3710.00</v>
      </c>
      <c r="F13" t="str">
        <f>VLOOKUP(A13,HOP!A:C,3,0)</f>
        <v>2243292</v>
      </c>
      <c r="G13">
        <f t="shared" si="0"/>
        <v>0</v>
      </c>
      <c r="H13" t="str">
        <f t="shared" si="1"/>
        <v>，2243292</v>
      </c>
      <c r="I13" t="str">
        <f>VLOOKUP(A13,HOP!A:T,20,0)</f>
        <v>直连</v>
      </c>
    </row>
    <row r="15" spans="4:4">
      <c r="D15" s="3">
        <f>SUM(D2:D14)</f>
        <v>12733</v>
      </c>
    </row>
    <row r="16" ht="14.25" spans="4:4">
      <c r="D16" s="8" t="s">
        <v>23</v>
      </c>
    </row>
    <row r="20" spans="1:1">
      <c r="A20" t="s">
        <v>203</v>
      </c>
    </row>
    <row r="21" spans="1:1">
      <c r="A21" s="5" t="s">
        <v>204</v>
      </c>
    </row>
  </sheetData>
  <autoFilter ref="A1:I13">
    <filterColumn colId="3">
      <filters>
        <filter val="273.00"/>
        <filter val="443.00"/>
        <filter val="726.00"/>
        <filter val="806.00"/>
        <filter val="841.00"/>
        <filter val="1,588.00"/>
        <filter val="3,620.00"/>
        <filter val="3,710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205</v>
      </c>
      <c r="B1" s="2" t="s">
        <v>206</v>
      </c>
      <c r="C1" s="2" t="s">
        <v>207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208</v>
      </c>
      <c r="I1" s="2" t="s">
        <v>209</v>
      </c>
      <c r="J1" s="2" t="s">
        <v>210</v>
      </c>
      <c r="K1" s="2" t="s">
        <v>211</v>
      </c>
      <c r="L1" s="2" t="s">
        <v>212</v>
      </c>
      <c r="M1" s="2" t="s">
        <v>213</v>
      </c>
      <c r="N1" s="2" t="s">
        <v>214</v>
      </c>
      <c r="O1" s="2" t="s">
        <v>215</v>
      </c>
      <c r="P1" s="2" t="s">
        <v>216</v>
      </c>
      <c r="Q1" s="2" t="s">
        <v>217</v>
      </c>
      <c r="R1" s="2" t="s">
        <v>218</v>
      </c>
      <c r="S1" s="2" t="s">
        <v>219</v>
      </c>
      <c r="T1" s="2" t="s">
        <v>220</v>
      </c>
    </row>
    <row r="2" s="1" customFormat="1" spans="1:20">
      <c r="A2" s="1" t="s">
        <v>172</v>
      </c>
      <c r="B2" s="1" t="s">
        <v>164</v>
      </c>
      <c r="C2" s="1" t="s">
        <v>173</v>
      </c>
      <c r="D2" s="1" t="s">
        <v>175</v>
      </c>
      <c r="E2" s="1" t="s">
        <v>221</v>
      </c>
      <c r="F2" s="1" t="s">
        <v>164</v>
      </c>
      <c r="G2" s="1" t="s">
        <v>177</v>
      </c>
      <c r="H2" s="1" t="s">
        <v>222</v>
      </c>
      <c r="I2" s="1" t="s">
        <v>223</v>
      </c>
      <c r="J2" s="1" t="s">
        <v>224</v>
      </c>
      <c r="K2" s="1" t="s">
        <v>223</v>
      </c>
      <c r="L2" s="1" t="s">
        <v>223</v>
      </c>
      <c r="M2" s="1" t="s">
        <v>225</v>
      </c>
      <c r="N2" s="1" t="s">
        <v>225</v>
      </c>
      <c r="O2" s="1" t="s">
        <v>226</v>
      </c>
      <c r="P2" s="1" t="s">
        <v>227</v>
      </c>
      <c r="Q2" s="1" t="s">
        <v>228</v>
      </c>
      <c r="R2" s="1" t="s">
        <v>73</v>
      </c>
      <c r="S2" s="1" t="s">
        <v>229</v>
      </c>
      <c r="T2" s="1" t="s">
        <v>230</v>
      </c>
    </row>
    <row r="3" s="1" customFormat="1" spans="1:20">
      <c r="A3" s="1" t="s">
        <v>108</v>
      </c>
      <c r="B3" s="1" t="s">
        <v>81</v>
      </c>
      <c r="C3" s="1" t="s">
        <v>109</v>
      </c>
      <c r="D3" s="1" t="s">
        <v>111</v>
      </c>
      <c r="E3" s="1" t="s">
        <v>231</v>
      </c>
      <c r="F3" s="1" t="s">
        <v>81</v>
      </c>
      <c r="G3" s="1" t="s">
        <v>113</v>
      </c>
      <c r="H3" s="1" t="s">
        <v>222</v>
      </c>
      <c r="I3" s="1" t="s">
        <v>232</v>
      </c>
      <c r="J3" s="1" t="s">
        <v>224</v>
      </c>
      <c r="K3" s="1" t="s">
        <v>232</v>
      </c>
      <c r="L3" s="1" t="s">
        <v>232</v>
      </c>
      <c r="M3" s="1" t="s">
        <v>225</v>
      </c>
      <c r="N3" s="1" t="s">
        <v>225</v>
      </c>
      <c r="O3" s="1" t="s">
        <v>226</v>
      </c>
      <c r="P3" s="1" t="s">
        <v>227</v>
      </c>
      <c r="Q3" s="1" t="s">
        <v>233</v>
      </c>
      <c r="R3" s="1" t="s">
        <v>73</v>
      </c>
      <c r="S3" s="1" t="s">
        <v>229</v>
      </c>
      <c r="T3" s="1" t="s">
        <v>230</v>
      </c>
    </row>
    <row r="4" s="1" customFormat="1" spans="1:20">
      <c r="A4" s="1" t="s">
        <v>159</v>
      </c>
      <c r="B4" s="1" t="s">
        <v>80</v>
      </c>
      <c r="C4" s="1" t="s">
        <v>160</v>
      </c>
      <c r="D4" s="1" t="s">
        <v>162</v>
      </c>
      <c r="E4" s="1" t="s">
        <v>234</v>
      </c>
      <c r="F4" s="1" t="s">
        <v>113</v>
      </c>
      <c r="G4" s="1" t="s">
        <v>164</v>
      </c>
      <c r="H4" s="1" t="s">
        <v>222</v>
      </c>
      <c r="I4" s="1" t="s">
        <v>235</v>
      </c>
      <c r="J4" s="1" t="s">
        <v>224</v>
      </c>
      <c r="K4" s="1" t="s">
        <v>235</v>
      </c>
      <c r="L4" s="1" t="s">
        <v>235</v>
      </c>
      <c r="M4" s="1" t="s">
        <v>225</v>
      </c>
      <c r="N4" s="1" t="s">
        <v>225</v>
      </c>
      <c r="O4" s="1" t="s">
        <v>226</v>
      </c>
      <c r="P4" s="1" t="s">
        <v>227</v>
      </c>
      <c r="Q4" s="1" t="s">
        <v>236</v>
      </c>
      <c r="R4" s="1" t="s">
        <v>73</v>
      </c>
      <c r="S4" s="1" t="s">
        <v>229</v>
      </c>
      <c r="T4" s="1" t="s">
        <v>230</v>
      </c>
    </row>
    <row r="5" s="1" customFormat="1" spans="1:20">
      <c r="A5" s="1" t="s">
        <v>169</v>
      </c>
      <c r="B5" s="1" t="s">
        <v>80</v>
      </c>
      <c r="C5" s="1" t="s">
        <v>170</v>
      </c>
      <c r="D5" s="1" t="s">
        <v>162</v>
      </c>
      <c r="E5" s="1" t="s">
        <v>237</v>
      </c>
      <c r="F5" s="1" t="s">
        <v>113</v>
      </c>
      <c r="G5" s="1" t="s">
        <v>164</v>
      </c>
      <c r="H5" s="1" t="s">
        <v>222</v>
      </c>
      <c r="I5" s="1" t="s">
        <v>235</v>
      </c>
      <c r="J5" s="1" t="s">
        <v>224</v>
      </c>
      <c r="K5" s="1" t="s">
        <v>235</v>
      </c>
      <c r="L5" s="1" t="s">
        <v>235</v>
      </c>
      <c r="M5" s="1" t="s">
        <v>225</v>
      </c>
      <c r="N5" s="1" t="s">
        <v>225</v>
      </c>
      <c r="O5" s="1" t="s">
        <v>226</v>
      </c>
      <c r="P5" s="1" t="s">
        <v>227</v>
      </c>
      <c r="Q5" s="1" t="s">
        <v>238</v>
      </c>
      <c r="R5" s="1" t="s">
        <v>73</v>
      </c>
      <c r="S5" s="1" t="s">
        <v>229</v>
      </c>
      <c r="T5" s="1" t="s">
        <v>230</v>
      </c>
    </row>
    <row r="6" s="1" customFormat="1" spans="1:20">
      <c r="A6" s="1" t="s">
        <v>118</v>
      </c>
      <c r="B6" s="1" t="s">
        <v>123</v>
      </c>
      <c r="C6" s="1" t="s">
        <v>119</v>
      </c>
      <c r="D6" s="1" t="s">
        <v>121</v>
      </c>
      <c r="E6" s="1" t="s">
        <v>239</v>
      </c>
      <c r="F6" s="1" t="s">
        <v>80</v>
      </c>
      <c r="G6" s="1" t="s">
        <v>113</v>
      </c>
      <c r="H6" s="1" t="s">
        <v>222</v>
      </c>
      <c r="I6" s="1" t="s">
        <v>240</v>
      </c>
      <c r="J6" s="1" t="s">
        <v>224</v>
      </c>
      <c r="K6" s="1" t="s">
        <v>240</v>
      </c>
      <c r="L6" s="1" t="s">
        <v>240</v>
      </c>
      <c r="M6" s="1" t="s">
        <v>225</v>
      </c>
      <c r="N6" s="1" t="s">
        <v>225</v>
      </c>
      <c r="O6" s="1" t="s">
        <v>226</v>
      </c>
      <c r="P6" s="1" t="s">
        <v>227</v>
      </c>
      <c r="Q6" s="1" t="s">
        <v>241</v>
      </c>
      <c r="R6" s="1" t="s">
        <v>73</v>
      </c>
      <c r="S6" s="1" t="s">
        <v>229</v>
      </c>
      <c r="T6" s="1" t="s">
        <v>230</v>
      </c>
    </row>
    <row r="7" s="1" customFormat="1" spans="1:20">
      <c r="A7" s="1" t="s">
        <v>182</v>
      </c>
      <c r="B7" s="1" t="s">
        <v>123</v>
      </c>
      <c r="C7" s="1" t="s">
        <v>183</v>
      </c>
      <c r="D7" s="1" t="s">
        <v>185</v>
      </c>
      <c r="E7" s="1" t="s">
        <v>242</v>
      </c>
      <c r="F7" s="1" t="s">
        <v>81</v>
      </c>
      <c r="G7" s="1" t="s">
        <v>177</v>
      </c>
      <c r="H7" s="1" t="s">
        <v>222</v>
      </c>
      <c r="I7" s="1" t="s">
        <v>243</v>
      </c>
      <c r="J7" s="1" t="s">
        <v>224</v>
      </c>
      <c r="K7" s="1" t="s">
        <v>243</v>
      </c>
      <c r="L7" s="1" t="s">
        <v>243</v>
      </c>
      <c r="M7" s="1" t="s">
        <v>225</v>
      </c>
      <c r="N7" s="1" t="s">
        <v>225</v>
      </c>
      <c r="O7" s="1" t="s">
        <v>226</v>
      </c>
      <c r="P7" s="1" t="s">
        <v>227</v>
      </c>
      <c r="Q7" s="1" t="s">
        <v>244</v>
      </c>
      <c r="R7" s="1" t="s">
        <v>73</v>
      </c>
      <c r="S7" s="1" t="s">
        <v>229</v>
      </c>
      <c r="T7" s="1" t="s">
        <v>230</v>
      </c>
    </row>
    <row r="8" s="1" customFormat="1" spans="1:20">
      <c r="A8" s="1" t="s">
        <v>98</v>
      </c>
      <c r="B8" s="1" t="s">
        <v>103</v>
      </c>
      <c r="C8" s="1" t="s">
        <v>99</v>
      </c>
      <c r="D8" s="1" t="s">
        <v>245</v>
      </c>
      <c r="E8" s="1" t="s">
        <v>246</v>
      </c>
      <c r="F8" s="1" t="s">
        <v>80</v>
      </c>
      <c r="G8" s="1" t="s">
        <v>81</v>
      </c>
      <c r="H8" s="1" t="s">
        <v>222</v>
      </c>
      <c r="I8" s="1" t="s">
        <v>247</v>
      </c>
      <c r="J8" s="1" t="s">
        <v>224</v>
      </c>
      <c r="K8" s="1" t="s">
        <v>247</v>
      </c>
      <c r="L8" s="1" t="s">
        <v>247</v>
      </c>
      <c r="M8" s="1" t="s">
        <v>225</v>
      </c>
      <c r="N8" s="1" t="s">
        <v>225</v>
      </c>
      <c r="O8" s="1" t="s">
        <v>226</v>
      </c>
      <c r="P8" s="1" t="s">
        <v>227</v>
      </c>
      <c r="Q8" s="1" t="s">
        <v>248</v>
      </c>
      <c r="R8" s="1" t="s">
        <v>73</v>
      </c>
      <c r="S8" s="1" t="s">
        <v>229</v>
      </c>
      <c r="T8" s="1" t="s">
        <v>230</v>
      </c>
    </row>
    <row r="9" s="1" customFormat="1" spans="1:20">
      <c r="A9" s="1" t="s">
        <v>87</v>
      </c>
      <c r="B9" s="1" t="s">
        <v>92</v>
      </c>
      <c r="C9" s="1" t="s">
        <v>88</v>
      </c>
      <c r="D9" s="1" t="s">
        <v>90</v>
      </c>
      <c r="E9" s="1" t="s">
        <v>249</v>
      </c>
      <c r="F9" s="1" t="s">
        <v>93</v>
      </c>
      <c r="G9" s="1" t="s">
        <v>81</v>
      </c>
      <c r="H9" s="1" t="s">
        <v>222</v>
      </c>
      <c r="I9" s="1" t="s">
        <v>250</v>
      </c>
      <c r="J9" s="1" t="s">
        <v>224</v>
      </c>
      <c r="K9" s="1" t="s">
        <v>250</v>
      </c>
      <c r="L9" s="1" t="s">
        <v>250</v>
      </c>
      <c r="M9" s="1" t="s">
        <v>225</v>
      </c>
      <c r="N9" s="1" t="s">
        <v>225</v>
      </c>
      <c r="O9" s="1" t="s">
        <v>226</v>
      </c>
      <c r="P9" s="1" t="s">
        <v>227</v>
      </c>
      <c r="Q9" s="1" t="s">
        <v>251</v>
      </c>
      <c r="R9" s="1" t="s">
        <v>73</v>
      </c>
      <c r="S9" s="1" t="s">
        <v>229</v>
      </c>
      <c r="T9" s="1" t="s">
        <v>230</v>
      </c>
    </row>
    <row r="10" s="1" customFormat="1" spans="1:20">
      <c r="A10" s="1" t="s">
        <v>70</v>
      </c>
      <c r="B10" s="1" t="s">
        <v>79</v>
      </c>
      <c r="C10" s="1" t="s">
        <v>71</v>
      </c>
      <c r="D10" s="1" t="s">
        <v>76</v>
      </c>
      <c r="E10" s="1" t="s">
        <v>252</v>
      </c>
      <c r="F10" s="1" t="s">
        <v>80</v>
      </c>
      <c r="G10" s="1" t="s">
        <v>81</v>
      </c>
      <c r="H10" s="1" t="s">
        <v>222</v>
      </c>
      <c r="I10" s="1" t="s">
        <v>253</v>
      </c>
      <c r="J10" s="1" t="s">
        <v>224</v>
      </c>
      <c r="K10" s="1" t="s">
        <v>253</v>
      </c>
      <c r="L10" s="1" t="s">
        <v>253</v>
      </c>
      <c r="M10" s="1" t="s">
        <v>225</v>
      </c>
      <c r="N10" s="1" t="s">
        <v>225</v>
      </c>
      <c r="O10" s="1" t="s">
        <v>226</v>
      </c>
      <c r="P10" s="1" t="s">
        <v>227</v>
      </c>
      <c r="Q10" s="1" t="s">
        <v>254</v>
      </c>
      <c r="R10" s="1" t="s">
        <v>73</v>
      </c>
      <c r="S10" s="1" t="s">
        <v>229</v>
      </c>
      <c r="T10" s="1" t="s">
        <v>230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2021-09-14T02:07:44Z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A9D3A407DA19420DA46101DDABDC58AA</vt:lpwstr>
  </property>
</Properties>
</file>