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<sst xmlns="http://schemas.openxmlformats.org/spreadsheetml/2006/main" count="138" uniqueCount="87">
  <si>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</si>
  <si>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</si>
  <si>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</si>
  <si>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</si>
  <si>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</si>
  <si>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</si>
  <si>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</si>
  <si>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</si>
  <si>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</si>
  <si>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</si>
  <si>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</si>
  <si>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</si>
  <si>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</si>
  <si>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</si>
  <si>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</si>
  <si>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</si>
  <si>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</si>
  <si>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</si>
  <si>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</si>
  <si>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</si>
  <si>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</si>
  <si>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</si>
  <si>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</si>
  <si>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</si>
  <si>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</si>
  <si>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</si>
  <si>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</si>
  <si>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[江阴]锦江都城酒店(江阴澄江万达广场店)(67324733)</t>
  </si>
  <si>
    <t>精致双床房&lt;双人入住&gt;&lt;内宾&gt;&lt;预付&gt;&lt;双早&gt;</t>
  </si>
  <si>
    <t>CNY</t>
  </si>
  <si>
    <t>杜永</t>
  </si>
  <si>
    <t>CA363210915CNY</t>
  </si>
  <si>
    <t>未提现</t>
  </si>
  <si>
    <t>携程开票</t>
  </si>
  <si>
    <t>[梅州]梅州英思廷酒店(78507419)</t>
  </si>
  <si>
    <t>廷悦双床房&lt;双床&gt;&lt;双人入住&gt;&lt;无早&gt;</t>
  </si>
  <si>
    <t>王晓霞</t>
  </si>
  <si>
    <t>[长治]如家精选酒店(长治八一广场威远门中路店)(79875101)</t>
  </si>
  <si>
    <t>精选高级商务房&lt;双人入住&gt;&lt;无早&gt;</t>
  </si>
  <si>
    <t>阮敦豪</t>
  </si>
  <si>
    <t>，</t>
  </si>
  <si>
    <t>A210915092228481</t>
  </si>
  <si>
    <t>A210915092313481</t>
  </si>
  <si>
    <t>CNY / HKD 当前参考汇率: 1.208138943</t>
  </si>
  <si>
    <t>总计： 1073.78 CNY/
1297.28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</si>
  <si>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</si>
  <si>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</si>
  <si>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</si>
  <si>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</si>
  <si>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</si>
  <si>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</si>
  <si>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</si>
  <si>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</si>
  <si>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</si>
  <si>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</si>
  <si>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</si>
  <si>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</si>
  <si>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</si>
  <si>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</si>
  <si>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</si>
  <si>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</si>
  <si>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</si>
  <si>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2021-08-30</t>
  </si>
  <si>
    <t>2237399</t>
  </si>
  <si>
    <t>如家精选酒店(长治八一广场威远门中路店)</t>
  </si>
  <si>
    <t>2021-08-31</t>
  </si>
  <si>
    <t>退房日周结</t>
  </si>
  <si>
    <t>176.00</t>
  </si>
  <si>
    <t>RMB</t>
  </si>
  <si>
    <t>0</t>
  </si>
  <si>
    <t>0.00</t>
  </si>
  <si>
    <t>携程国内直连(DD)</t>
  </si>
  <si>
    <t>2021-08-30 17:53:59</t>
  </si>
  <si>
    <t>否</t>
  </si>
  <si>
    <t>汇智国际旅游发展有限公司</t>
  </si>
  <si>
    <t>直采</t>
  </si>
  <si>
    <t>2021-08-27</t>
  </si>
  <si>
    <t>2235132</t>
  </si>
  <si>
    <t>梅州英思廷酒店</t>
  </si>
  <si>
    <t>207.06</t>
  </si>
  <si>
    <t>2021-08-27 23:27:40</t>
  </si>
  <si>
    <t>2234746</t>
  </si>
  <si>
    <t>锦江都城酒店(江阴澄江万达广场店)</t>
  </si>
  <si>
    <t>2021-08-29</t>
  </si>
  <si>
    <t>690.72</t>
  </si>
  <si>
    <t>2021-08-27 16:53:10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</si>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</sst>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16148873640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44437</v>
      </c>
      <c r="G2" s="5">
        <v>44439</v>
      </c>
      <c r="H2" s="4">
        <v>1</v>
      </c>
      <c r="I2" s="4">
        <v>2</v>
      </c>
      <c r="J2" s="4">
        <v>2</v>
      </c>
      <c r="K2" s="4" t="s">
        <v>29</v>
      </c>
      <c r="L2" s="4">
        <v>690.72</v>
      </c>
      <c r="M2" s="4">
        <v>690.72</v>
      </c>
      <c r="N2" s="4" t="s">
        <v>30</v>
      </c>
      <c r="O2" s="4" t="s">
        <v>31</v>
      </c>
      <c r="P2" s="4" t="s">
        <v>32</v>
      </c>
      <c r="Q2" s="4">
        <v>0</v>
      </c>
      <c r="R2" s="6">
        <v>44435</v>
      </c>
      <c r="S2" s="5">
        <v>44454</v>
      </c>
      <c r="T2" s="4" t="s">
        <v>33</v>
      </c>
      <c r="U2" s="4">
        <v>690.72</v>
      </c>
      <c r="V2" s="4">
        <v>0</v>
      </c>
      <c r="W2" s="4">
        <v>0</v>
      </c>
      <c r="X2" s="4">
        <v>2234746</v>
      </c>
    </row>
    <row r="3" s="4" customFormat="1" spans="1:24">
      <c r="A3" s="4">
        <v>16150712810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44438</v>
      </c>
      <c r="G3" s="5">
        <v>44439</v>
      </c>
      <c r="H3" s="4">
        <v>1</v>
      </c>
      <c r="I3" s="4">
        <v>1</v>
      </c>
      <c r="J3" s="4">
        <v>1</v>
      </c>
      <c r="K3" s="4" t="s">
        <v>29</v>
      </c>
      <c r="L3" s="4">
        <v>207.06</v>
      </c>
      <c r="M3" s="4">
        <v>207.06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44435</v>
      </c>
      <c r="S3" s="5">
        <v>44454</v>
      </c>
      <c r="T3" s="4" t="s">
        <v>33</v>
      </c>
      <c r="U3" s="4">
        <v>207.06</v>
      </c>
      <c r="V3" s="4">
        <v>0</v>
      </c>
      <c r="W3" s="4">
        <v>0</v>
      </c>
      <c r="X3" s="4">
        <v>2235132</v>
      </c>
    </row>
    <row r="4" s="4" customFormat="1" spans="1:24">
      <c r="A4" s="4">
        <v>16166169420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44438</v>
      </c>
      <c r="G4" s="5">
        <v>44439</v>
      </c>
      <c r="H4" s="4">
        <v>1</v>
      </c>
      <c r="I4" s="4">
        <v>1</v>
      </c>
      <c r="J4" s="4">
        <v>1</v>
      </c>
      <c r="K4" s="4" t="s">
        <v>29</v>
      </c>
      <c r="L4" s="4">
        <v>176</v>
      </c>
      <c r="M4" s="4">
        <v>176</v>
      </c>
      <c r="N4" s="4" t="s">
        <v>39</v>
      </c>
      <c r="O4" s="4" t="s">
        <v>31</v>
      </c>
      <c r="P4" s="4" t="s">
        <v>32</v>
      </c>
      <c r="Q4" s="4">
        <v>0</v>
      </c>
      <c r="R4" s="6">
        <v>44438</v>
      </c>
      <c r="S4" s="5">
        <v>44454</v>
      </c>
      <c r="T4" s="4" t="s">
        <v>33</v>
      </c>
      <c r="U4" s="4">
        <v>176</v>
      </c>
      <c r="V4" s="4">
        <v>0</v>
      </c>
      <c r="W4" s="4">
        <v>0</v>
      </c>
      <c r="X4" s="4">
        <v>2237399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A13"/>
    </sheetView>
  </sheetViews>
  <sheetFormatPr defaultColWidth="9" defaultRowHeight="13.5"/>
  <cols>
    <col min="1" max="1" width="13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4">
        <v>16148873640</v>
      </c>
      <c r="B2" s="5">
        <v>44437</v>
      </c>
      <c r="C2" s="5">
        <v>44439</v>
      </c>
      <c r="D2" s="4">
        <v>690.72</v>
      </c>
      <c r="E2" s="4" t="str">
        <f>VLOOKUP(A2,HOP!A:L,12,0)</f>
        <v>690.72</v>
      </c>
      <c r="F2" s="4" t="str">
        <f>VLOOKUP(A2,HOP!A:C,3,0)</f>
        <v>2234746</v>
      </c>
      <c r="G2" s="4">
        <f>D2-E2</f>
        <v>0</v>
      </c>
      <c r="H2" s="4" t="str">
        <f>$H$1&amp;F2</f>
        <v>，2234746</v>
      </c>
      <c r="I2" s="4" t="str">
        <f>VLOOKUP(A2,HOP!A:T,20,0)</f>
        <v>直连</v>
      </c>
    </row>
    <row r="3" s="4" customFormat="1" spans="1:9">
      <c r="A3" s="4">
        <v>16150712810</v>
      </c>
      <c r="B3" s="5">
        <v>44438</v>
      </c>
      <c r="C3" s="5">
        <v>44439</v>
      </c>
      <c r="D3" s="4">
        <v>207.06</v>
      </c>
      <c r="E3" s="4" t="str">
        <f>VLOOKUP(A3,HOP!A:L,12,0)</f>
        <v>207.06</v>
      </c>
      <c r="F3" s="4" t="str">
        <f>VLOOKUP(A3,HOP!A:C,3,0)</f>
        <v>2235132</v>
      </c>
      <c r="G3" s="4">
        <f>D3-E3</f>
        <v>0</v>
      </c>
      <c r="H3" s="4" t="str">
        <f>$H$1&amp;F3</f>
        <v>，2235132</v>
      </c>
      <c r="I3" s="4" t="str">
        <f>VLOOKUP(A3,HOP!A:T,20,0)</f>
        <v>直采</v>
      </c>
    </row>
    <row r="4" s="4" customFormat="1" spans="1:9">
      <c r="A4" s="4">
        <v>16166169420</v>
      </c>
      <c r="B4" s="5">
        <v>44438</v>
      </c>
      <c r="C4" s="5">
        <v>44439</v>
      </c>
      <c r="D4" s="4">
        <v>176</v>
      </c>
      <c r="E4" s="4" t="str">
        <f>VLOOKUP(A4,HOP!A:L,12,0)</f>
        <v>176.00</v>
      </c>
      <c r="F4" s="4" t="str">
        <f>VLOOKUP(A4,HOP!A:C,3,0)</f>
        <v>2237399</v>
      </c>
      <c r="G4" s="4">
        <f>D4-E4</f>
        <v>0</v>
      </c>
      <c r="H4" s="4" t="str">
        <f>$H$1&amp;F4</f>
        <v>，2237399</v>
      </c>
      <c r="I4" s="4" t="str">
        <f>VLOOKUP(A4,HOP!A:T,20,0)</f>
        <v>直采</v>
      </c>
    </row>
    <row r="6" spans="4:4">
      <c r="D6" s="4">
        <f>SUM(D2:D5)</f>
        <v>1073.78</v>
      </c>
    </row>
    <row r="10" spans="1:1">
      <c r="A10" s="4" t="s">
        <v>41</v>
      </c>
    </row>
    <row r="11" spans="1:1">
      <c r="A11" s="4" t="s">
        <v>42</v>
      </c>
    </row>
    <row r="12" spans="1:1">
      <c r="A12" s="4" t="s">
        <v>43</v>
      </c>
    </row>
    <row r="13" spans="1:1">
      <c r="A13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16166169420</v>
      </c>
      <c r="B2" s="1" t="s">
        <v>62</v>
      </c>
      <c r="C2" s="1" t="s">
        <v>63</v>
      </c>
      <c r="D2" s="1" t="s">
        <v>64</v>
      </c>
      <c r="E2" s="1" t="s">
        <v>39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16150712810</v>
      </c>
      <c r="B3" s="1" t="s">
        <v>76</v>
      </c>
      <c r="C3" s="1" t="s">
        <v>77</v>
      </c>
      <c r="D3" s="1" t="s">
        <v>78</v>
      </c>
      <c r="E3" s="1" t="s">
        <v>36</v>
      </c>
      <c r="F3" s="1" t="s">
        <v>62</v>
      </c>
      <c r="G3" s="1" t="s">
        <v>65</v>
      </c>
      <c r="H3" s="1" t="s">
        <v>66</v>
      </c>
      <c r="I3" s="1" t="s">
        <v>79</v>
      </c>
      <c r="J3" s="1" t="s">
        <v>68</v>
      </c>
      <c r="K3" s="1" t="s">
        <v>79</v>
      </c>
      <c r="L3" s="1" t="s">
        <v>79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80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16148873640</v>
      </c>
      <c r="B4" s="1" t="s">
        <v>76</v>
      </c>
      <c r="C4" s="1" t="s">
        <v>81</v>
      </c>
      <c r="D4" s="1" t="s">
        <v>82</v>
      </c>
      <c r="E4" s="1" t="s">
        <v>30</v>
      </c>
      <c r="F4" s="1" t="s">
        <v>83</v>
      </c>
      <c r="G4" s="1" t="s">
        <v>65</v>
      </c>
      <c r="H4" s="1" t="s">
        <v>66</v>
      </c>
      <c r="I4" s="1" t="s">
        <v>84</v>
      </c>
      <c r="J4" s="1" t="s">
        <v>68</v>
      </c>
      <c r="K4" s="1" t="s">
        <v>84</v>
      </c>
      <c r="L4" s="1" t="s">
        <v>84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85</v>
      </c>
      <c r="R4" s="1" t="s">
        <v>73</v>
      </c>
      <c r="S4" s="1" t="s">
        <v>74</v>
      </c>
      <c r="T4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2021-09-15T01:18:18Z</dcterms:created>
  <dcterms:modified xsi:type="dcterms:W3CDTF">2021-09-15T01:23:28Z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AF42C6EB0959441E88905338E93F225C</vt:lpwstr>
  </property>
  <property fmtid="{D5CDD505-2E9C-101B-9397-08002B2CF9AE}" pid="3" name="KSOProductBuildVer">
    <vt:lpwstr>2052-11.1.0.10938</vt:lpwstr>
  </property>
</Properties>
</file>