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</definedName>
  </definedNames>
  <calcPr calcId="144525"/>
</workbook>
</file>

<file path=xl/sharedStrings.xml><?xml version="1.0" encoding="utf-8"?>
<sst xmlns="http://schemas.openxmlformats.org/spreadsheetml/2006/main" count="438" uniqueCount="140">
  <si>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</si>
  <si>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</si>
  <si>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</si>
  <si>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</si>
  <si>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</si>
  <si>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</si>
  <si>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</si>
  <si>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</si>
  <si>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</si>
  <si>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</si>
  <si>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</si>
  <si>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</si>
  <si>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</si>
  <si>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</si>
  <si>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</si>
  <si>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</si>
  <si>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</si>
  <si>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</si>
  <si>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</si>
  <si>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</si>
  <si>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</si>
  <si>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</si>
  <si>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</si>
  <si>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</si>
  <si>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</si>
  <si>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</si>
  <si>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</si>
  <si>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[广州]广州白云宾馆(10091524)</t>
  </si>
  <si>
    <t>豪华大床房&lt;双人入住&gt;&lt;双早&gt;</t>
  </si>
  <si>
    <t>CNY</t>
  </si>
  <si>
    <t>刘薇</t>
  </si>
  <si>
    <t>CA363210917CNY</t>
  </si>
  <si>
    <t>未提现</t>
  </si>
  <si>
    <t>携程开票</t>
  </si>
  <si>
    <t>[梅州]梅州麓湖山酒店(67856423)</t>
  </si>
  <si>
    <t>主楼标准双床房&lt;双人入住&gt;&lt;内宾&gt;&lt;预付&gt;&lt;双早&gt;&lt;新酒店礼盒&gt;</t>
  </si>
  <si>
    <t>陈界民,王慕希,王琼,杨应豪,陈大森,罗锦欣,吴奕纯,徐金花</t>
  </si>
  <si>
    <t>[德钦]德钦奔子栏丽世酒店(79656169)</t>
  </si>
  <si>
    <t>尊尚大床房&lt;双人入住&gt;&lt;限量抢购&gt;&lt;双早&gt;</t>
  </si>
  <si>
    <t>刘向</t>
  </si>
  <si>
    <t>[舟山]六横港城大酒店(79477106)</t>
  </si>
  <si>
    <t>高级大床房&lt;双人入住&gt;&lt;双早&gt;</t>
  </si>
  <si>
    <t>乐科亮</t>
  </si>
  <si>
    <t>取消</t>
  </si>
  <si>
    <t>[珠海]珠海横琴星乐度露营小镇(67324563)</t>
  </si>
  <si>
    <t>家庭集装箱&lt;双人入住&gt;&lt;内宾&gt;&lt;预付&gt;&lt;双早&gt;</t>
  </si>
  <si>
    <t>萧婉雯</t>
  </si>
  <si>
    <t>[梅州]梅州英思廷酒店(78507419)</t>
  </si>
  <si>
    <t>廷悦双床房&lt;双床&gt;&lt;双人入住&gt;&lt;无早&gt;</t>
  </si>
  <si>
    <t>江杰,张民</t>
  </si>
  <si>
    <t>[长治]如家精选酒店(长治八一广场威远门中路店)(79875101)</t>
  </si>
  <si>
    <t>精选高级商务房&lt;双人入住&gt;&lt;无早&gt;</t>
  </si>
  <si>
    <t>李锋</t>
  </si>
  <si>
    <t>acknowledge</t>
  </si>
  <si>
    <t>廷逸双床房&lt;双床&gt;&lt;双人入住&gt;&lt;无早&gt;</t>
  </si>
  <si>
    <t>李灿锋</t>
  </si>
  <si>
    <t>[晋中]如家商旅酒店（晋中榆次新建北路印象城店）(79867593)</t>
  </si>
  <si>
    <t>商旅高级商务房&lt;大床&gt;&lt;双人入住&gt;&lt;无早&gt;</t>
  </si>
  <si>
    <t>武晓宇</t>
  </si>
  <si>
    <t>廷悦大床房&lt;大床&gt;&lt;双人入住&gt;&lt;无早&gt;</t>
  </si>
  <si>
    <t>曾伟锋</t>
  </si>
  <si>
    <t>莫志安,秦燕,陶宏林</t>
  </si>
  <si>
    <t>岳翔宇</t>
  </si>
  <si>
    <t>阶梯</t>
  </si>
  <si>
    <t>武文波</t>
  </si>
  <si>
    <t>，</t>
  </si>
  <si>
    <t>16182280032此单多收20.71元待退回</t>
  </si>
  <si>
    <t>16182662515此单多收62.12元待退回</t>
  </si>
  <si>
    <t>A210917101251481</t>
  </si>
  <si>
    <t>A210917101333481</t>
  </si>
  <si>
    <t>A210917101420228</t>
  </si>
  <si>
    <t>CNY / HKD 当前参考汇率: 1.205174462</t>
  </si>
  <si>
    <t>总计： 6815.21 CNY/
8213.52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</si>
  <si>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</si>
  <si>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</si>
  <si>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</si>
  <si>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</si>
  <si>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</si>
  <si>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</si>
  <si>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</si>
  <si>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</si>
  <si>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</si>
  <si>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</si>
  <si>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</si>
  <si>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</si>
  <si>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</si>
  <si>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</si>
  <si>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</si>
  <si>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</si>
  <si>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</si>
  <si>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2021-09-01</t>
  </si>
  <si>
    <t>2239763</t>
  </si>
  <si>
    <t>如家商旅酒店(晋中榆次新建北路印象城店)</t>
  </si>
  <si>
    <t>2021-09-02</t>
  </si>
  <si>
    <t>退房日周结</t>
  </si>
  <si>
    <t>177.00</t>
  </si>
  <si>
    <t>RMB</t>
  </si>
  <si>
    <t>0</t>
  </si>
  <si>
    <t>0.00</t>
  </si>
  <si>
    <t>携程国内直连(DD)</t>
  </si>
  <si>
    <t>2021-09-01 19:43:25</t>
  </si>
  <si>
    <t>否</t>
  </si>
  <si>
    <t>汇智国际旅游发展有限公司</t>
  </si>
  <si>
    <t>直采</t>
  </si>
  <si>
    <t>2239625</t>
  </si>
  <si>
    <t>如家精选酒店(长治八一广场威远门中路店)</t>
  </si>
  <si>
    <t>176.00</t>
  </si>
  <si>
    <t>2021-09-01 18:16:26</t>
  </si>
  <si>
    <t>2239312</t>
  </si>
  <si>
    <t>2021-09-01 14:02:36</t>
  </si>
  <si>
    <t>2239305</t>
  </si>
  <si>
    <t>梅州英思廷酒店</t>
  </si>
  <si>
    <t>207.06</t>
  </si>
  <si>
    <t>2021-09-01 14:03:13</t>
  </si>
  <si>
    <t>2239301</t>
  </si>
  <si>
    <t>2021-09-01 13:55:05</t>
  </si>
  <si>
    <t>2239263</t>
  </si>
  <si>
    <t>414.12</t>
  </si>
  <si>
    <t>2021-09-01 13:20:41</t>
  </si>
  <si>
    <t>2239032</t>
  </si>
  <si>
    <t>珠海横琴星乐度露营小镇</t>
  </si>
  <si>
    <t>718.55</t>
  </si>
  <si>
    <t>2021-09-01 10:11:01</t>
  </si>
  <si>
    <t>直连</t>
  </si>
  <si>
    <t>2021-08-31</t>
  </si>
  <si>
    <t>2238255</t>
  </si>
  <si>
    <t>茶马道奔子栏丽世酒店</t>
  </si>
  <si>
    <t>1120.00</t>
  </si>
  <si>
    <t>2021-08-31 15:48:59</t>
  </si>
  <si>
    <t>2021-08-30</t>
  </si>
  <si>
    <t>2237661</t>
  </si>
  <si>
    <t>梅州麓湖山酒店</t>
  </si>
  <si>
    <t>2611.20</t>
  </si>
  <si>
    <t>2021-08-30 21:29:32</t>
  </si>
  <si>
    <t>Saas酒店</t>
  </si>
  <si>
    <t>2021-08-27</t>
  </si>
  <si>
    <t>2234526</t>
  </si>
  <si>
    <t>广州白云宾馆</t>
  </si>
  <si>
    <t>1674.00</t>
  </si>
  <si>
    <t>2021-08-27 12:39:22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</si>
</sst>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16143322641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44438</v>
      </c>
      <c r="G2" s="5">
        <v>44441</v>
      </c>
      <c r="H2" s="4">
        <v>1</v>
      </c>
      <c r="I2" s="4">
        <v>3</v>
      </c>
      <c r="J2" s="4">
        <v>3</v>
      </c>
      <c r="K2" s="4" t="s">
        <v>29</v>
      </c>
      <c r="L2" s="4">
        <v>1674</v>
      </c>
      <c r="M2" s="4">
        <v>1674</v>
      </c>
      <c r="N2" s="4" t="s">
        <v>30</v>
      </c>
      <c r="O2" s="4" t="s">
        <v>31</v>
      </c>
      <c r="P2" s="4" t="s">
        <v>32</v>
      </c>
      <c r="Q2" s="4">
        <v>0</v>
      </c>
      <c r="R2" s="6">
        <v>44435</v>
      </c>
      <c r="S2" s="5">
        <v>44456</v>
      </c>
      <c r="T2" s="4" t="s">
        <v>33</v>
      </c>
      <c r="U2" s="4">
        <v>1674</v>
      </c>
      <c r="V2" s="4">
        <v>0</v>
      </c>
      <c r="W2" s="4">
        <v>0</v>
      </c>
      <c r="X2" s="4">
        <v>2234526</v>
      </c>
    </row>
    <row r="3" s="4" customFormat="1" spans="1:24">
      <c r="A3" s="4">
        <v>16171291862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44440</v>
      </c>
      <c r="G3" s="5">
        <v>44441</v>
      </c>
      <c r="H3" s="4">
        <v>8</v>
      </c>
      <c r="I3" s="4">
        <v>1</v>
      </c>
      <c r="J3" s="4">
        <v>8</v>
      </c>
      <c r="K3" s="4" t="s">
        <v>29</v>
      </c>
      <c r="L3" s="4">
        <v>2611.2</v>
      </c>
      <c r="M3" s="4">
        <v>2611.2</v>
      </c>
      <c r="N3" s="4" t="s">
        <v>36</v>
      </c>
      <c r="O3" s="4" t="s">
        <v>31</v>
      </c>
      <c r="P3" s="4" t="s">
        <v>32</v>
      </c>
      <c r="Q3" s="4">
        <v>0</v>
      </c>
      <c r="R3" s="6">
        <v>44438</v>
      </c>
      <c r="S3" s="5">
        <v>44456</v>
      </c>
      <c r="T3" s="4" t="s">
        <v>33</v>
      </c>
      <c r="U3" s="4">
        <v>2611.2</v>
      </c>
      <c r="V3" s="4">
        <v>0</v>
      </c>
      <c r="W3" s="4">
        <v>0</v>
      </c>
      <c r="X3" s="4">
        <v>2237661</v>
      </c>
    </row>
    <row r="4" s="4" customFormat="1" spans="1:24">
      <c r="A4" s="4">
        <v>16173863979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44440</v>
      </c>
      <c r="G4" s="5">
        <v>44441</v>
      </c>
      <c r="H4" s="4">
        <v>1</v>
      </c>
      <c r="I4" s="4">
        <v>1</v>
      </c>
      <c r="J4" s="4">
        <v>1</v>
      </c>
      <c r="K4" s="4" t="s">
        <v>29</v>
      </c>
      <c r="L4" s="4">
        <v>1120</v>
      </c>
      <c r="M4" s="4">
        <v>1120</v>
      </c>
      <c r="N4" s="4" t="s">
        <v>39</v>
      </c>
      <c r="O4" s="4" t="s">
        <v>31</v>
      </c>
      <c r="P4" s="4" t="s">
        <v>32</v>
      </c>
      <c r="Q4" s="4">
        <v>0</v>
      </c>
      <c r="R4" s="6">
        <v>44439</v>
      </c>
      <c r="S4" s="5">
        <v>44456</v>
      </c>
      <c r="T4" s="4" t="s">
        <v>33</v>
      </c>
      <c r="U4" s="4">
        <v>1120</v>
      </c>
      <c r="V4" s="4">
        <v>0</v>
      </c>
      <c r="W4" s="4">
        <v>0</v>
      </c>
      <c r="X4" s="4">
        <v>2238255</v>
      </c>
    </row>
    <row r="5" s="4" customFormat="1" spans="1:24">
      <c r="A5" s="4">
        <v>16174442356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44440</v>
      </c>
      <c r="G5" s="5">
        <v>44441</v>
      </c>
      <c r="H5" s="4">
        <v>1</v>
      </c>
      <c r="I5" s="4">
        <v>1</v>
      </c>
      <c r="J5" s="4">
        <v>1</v>
      </c>
      <c r="K5" s="4" t="s">
        <v>29</v>
      </c>
      <c r="L5" s="4">
        <v>410</v>
      </c>
      <c r="M5" s="4">
        <v>410</v>
      </c>
      <c r="N5" s="4" t="s">
        <v>42</v>
      </c>
      <c r="O5" s="4" t="s">
        <v>31</v>
      </c>
      <c r="P5" s="4" t="s">
        <v>32</v>
      </c>
      <c r="Q5" s="4">
        <v>0</v>
      </c>
      <c r="R5" s="6">
        <v>44439</v>
      </c>
      <c r="S5" s="5">
        <v>44456</v>
      </c>
      <c r="T5" s="4" t="s">
        <v>33</v>
      </c>
      <c r="U5" s="4">
        <v>410</v>
      </c>
      <c r="V5" s="4">
        <v>0</v>
      </c>
      <c r="W5" s="4">
        <v>0</v>
      </c>
      <c r="X5" s="4">
        <v>2238373</v>
      </c>
    </row>
    <row r="6" s="4" customFormat="1" spans="1:24">
      <c r="A6" s="4">
        <v>16174442356</v>
      </c>
      <c r="B6" s="4" t="s">
        <v>25</v>
      </c>
      <c r="C6" s="4" t="s">
        <v>43</v>
      </c>
      <c r="D6" s="4" t="s">
        <v>40</v>
      </c>
      <c r="E6" s="4" t="s">
        <v>41</v>
      </c>
      <c r="F6" s="5">
        <v>44440</v>
      </c>
      <c r="G6" s="5">
        <v>44441</v>
      </c>
      <c r="H6" s="4">
        <v>1</v>
      </c>
      <c r="I6" s="4">
        <v>1</v>
      </c>
      <c r="J6" s="4">
        <v>1</v>
      </c>
      <c r="K6" s="4" t="s">
        <v>29</v>
      </c>
      <c r="L6" s="4">
        <v>-410</v>
      </c>
      <c r="M6" s="4">
        <v>-410</v>
      </c>
      <c r="N6" s="4" t="s">
        <v>42</v>
      </c>
      <c r="O6" s="4" t="s">
        <v>31</v>
      </c>
      <c r="P6" s="4" t="s">
        <v>32</v>
      </c>
      <c r="Q6" s="4">
        <v>0</v>
      </c>
      <c r="R6" s="6">
        <v>44439</v>
      </c>
      <c r="S6" s="5">
        <v>44456</v>
      </c>
      <c r="T6" s="4" t="s">
        <v>33</v>
      </c>
      <c r="U6" s="4">
        <v>-410</v>
      </c>
      <c r="V6" s="4">
        <v>0</v>
      </c>
      <c r="W6" s="4">
        <v>0</v>
      </c>
      <c r="X6" s="4">
        <v>2238373</v>
      </c>
    </row>
    <row r="7" s="4" customFormat="1" spans="1:24">
      <c r="A7" s="4">
        <v>16180826023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44440</v>
      </c>
      <c r="G7" s="5">
        <v>44441</v>
      </c>
      <c r="H7" s="4">
        <v>1</v>
      </c>
      <c r="I7" s="4">
        <v>1</v>
      </c>
      <c r="J7" s="4">
        <v>1</v>
      </c>
      <c r="K7" s="4" t="s">
        <v>29</v>
      </c>
      <c r="L7" s="4">
        <v>718.55</v>
      </c>
      <c r="M7" s="4">
        <v>718.55</v>
      </c>
      <c r="N7" s="4" t="s">
        <v>46</v>
      </c>
      <c r="O7" s="4" t="s">
        <v>31</v>
      </c>
      <c r="P7" s="4" t="s">
        <v>32</v>
      </c>
      <c r="Q7" s="4">
        <v>0</v>
      </c>
      <c r="R7" s="6">
        <v>44440</v>
      </c>
      <c r="S7" s="5">
        <v>44456</v>
      </c>
      <c r="T7" s="4" t="s">
        <v>33</v>
      </c>
      <c r="U7" s="4">
        <v>718.55</v>
      </c>
      <c r="V7" s="4">
        <v>0</v>
      </c>
      <c r="W7" s="4">
        <v>0</v>
      </c>
      <c r="X7" s="4">
        <v>2239032</v>
      </c>
    </row>
    <row r="8" s="4" customFormat="1" spans="1:24">
      <c r="A8" s="4">
        <v>16180826023</v>
      </c>
      <c r="B8" s="4" t="s">
        <v>25</v>
      </c>
      <c r="C8" s="4" t="s">
        <v>43</v>
      </c>
      <c r="D8" s="4" t="s">
        <v>44</v>
      </c>
      <c r="E8" s="4" t="s">
        <v>45</v>
      </c>
      <c r="F8" s="5">
        <v>44440</v>
      </c>
      <c r="G8" s="5">
        <v>44441</v>
      </c>
      <c r="H8" s="4">
        <v>1</v>
      </c>
      <c r="I8" s="4">
        <v>1</v>
      </c>
      <c r="J8" s="4">
        <v>1</v>
      </c>
      <c r="K8" s="4" t="s">
        <v>29</v>
      </c>
      <c r="L8" s="4">
        <v>-718.55</v>
      </c>
      <c r="M8" s="4">
        <v>-718.55</v>
      </c>
      <c r="N8" s="4" t="s">
        <v>46</v>
      </c>
      <c r="O8" s="4" t="s">
        <v>31</v>
      </c>
      <c r="P8" s="4" t="s">
        <v>32</v>
      </c>
      <c r="Q8" s="4">
        <v>0</v>
      </c>
      <c r="R8" s="6">
        <v>44440</v>
      </c>
      <c r="S8" s="5">
        <v>44456</v>
      </c>
      <c r="T8" s="4" t="s">
        <v>33</v>
      </c>
      <c r="U8" s="4">
        <v>-718.55</v>
      </c>
      <c r="V8" s="4">
        <v>0</v>
      </c>
      <c r="W8" s="4">
        <v>0</v>
      </c>
      <c r="X8" s="4">
        <v>2239032</v>
      </c>
    </row>
    <row r="9" s="4" customFormat="1" spans="1:24">
      <c r="A9" s="4">
        <v>16182219377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44440</v>
      </c>
      <c r="G9" s="5">
        <v>44441</v>
      </c>
      <c r="H9" s="4">
        <v>2</v>
      </c>
      <c r="I9" s="4">
        <v>1</v>
      </c>
      <c r="J9" s="4">
        <v>2</v>
      </c>
      <c r="K9" s="4" t="s">
        <v>29</v>
      </c>
      <c r="L9" s="4">
        <v>414.12</v>
      </c>
      <c r="M9" s="4">
        <v>414.12</v>
      </c>
      <c r="N9" s="4" t="s">
        <v>49</v>
      </c>
      <c r="O9" s="4" t="s">
        <v>31</v>
      </c>
      <c r="P9" s="4" t="s">
        <v>32</v>
      </c>
      <c r="Q9" s="4">
        <v>0</v>
      </c>
      <c r="R9" s="6">
        <v>44440</v>
      </c>
      <c r="S9" s="5">
        <v>44456</v>
      </c>
      <c r="T9" s="4" t="s">
        <v>33</v>
      </c>
      <c r="U9" s="4">
        <v>414.12</v>
      </c>
      <c r="V9" s="4">
        <v>0</v>
      </c>
      <c r="W9" s="4">
        <v>0</v>
      </c>
      <c r="X9" s="4">
        <v>2239263</v>
      </c>
    </row>
    <row r="10" s="4" customFormat="1" spans="1:25">
      <c r="A10" s="4">
        <v>16182412885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44440</v>
      </c>
      <c r="G10" s="5">
        <v>44441</v>
      </c>
      <c r="H10" s="4">
        <v>1</v>
      </c>
      <c r="I10" s="4">
        <v>1</v>
      </c>
      <c r="J10" s="4">
        <v>1</v>
      </c>
      <c r="K10" s="4" t="s">
        <v>29</v>
      </c>
      <c r="L10" s="4">
        <v>176</v>
      </c>
      <c r="M10" s="4">
        <v>176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44440</v>
      </c>
      <c r="S10" s="5">
        <v>44456</v>
      </c>
      <c r="T10" s="4" t="s">
        <v>33</v>
      </c>
      <c r="U10" s="4">
        <v>176</v>
      </c>
      <c r="V10" s="4">
        <v>0</v>
      </c>
      <c r="W10" s="4">
        <v>0</v>
      </c>
      <c r="X10" s="4">
        <v>2239301</v>
      </c>
      <c r="Y10" s="4" t="s">
        <v>53</v>
      </c>
    </row>
    <row r="11" s="4" customFormat="1" spans="1:24">
      <c r="A11" s="4">
        <v>16182422014</v>
      </c>
      <c r="B11" s="4" t="s">
        <v>25</v>
      </c>
      <c r="C11" s="4" t="s">
        <v>26</v>
      </c>
      <c r="D11" s="4" t="s">
        <v>47</v>
      </c>
      <c r="E11" s="4" t="s">
        <v>54</v>
      </c>
      <c r="F11" s="5">
        <v>44440</v>
      </c>
      <c r="G11" s="5">
        <v>44441</v>
      </c>
      <c r="H11" s="4">
        <v>1</v>
      </c>
      <c r="I11" s="4">
        <v>1</v>
      </c>
      <c r="J11" s="4">
        <v>1</v>
      </c>
      <c r="K11" s="4" t="s">
        <v>29</v>
      </c>
      <c r="L11" s="4">
        <v>207.06</v>
      </c>
      <c r="M11" s="4">
        <v>207.06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44440</v>
      </c>
      <c r="S11" s="5">
        <v>44456</v>
      </c>
      <c r="T11" s="4" t="s">
        <v>33</v>
      </c>
      <c r="U11" s="4">
        <v>207.06</v>
      </c>
      <c r="V11" s="4">
        <v>0</v>
      </c>
      <c r="W11" s="4">
        <v>0</v>
      </c>
      <c r="X11" s="4">
        <v>2239305</v>
      </c>
    </row>
    <row r="12" s="4" customFormat="1" spans="1:25">
      <c r="A12" s="4">
        <v>16182457131</v>
      </c>
      <c r="B12" s="4" t="s">
        <v>25</v>
      </c>
      <c r="C12" s="4" t="s">
        <v>26</v>
      </c>
      <c r="D12" s="4" t="s">
        <v>56</v>
      </c>
      <c r="E12" s="4" t="s">
        <v>57</v>
      </c>
      <c r="F12" s="5">
        <v>44440</v>
      </c>
      <c r="G12" s="5">
        <v>44441</v>
      </c>
      <c r="H12" s="4">
        <v>1</v>
      </c>
      <c r="I12" s="4">
        <v>1</v>
      </c>
      <c r="J12" s="4">
        <v>1</v>
      </c>
      <c r="K12" s="4" t="s">
        <v>29</v>
      </c>
      <c r="L12" s="4">
        <v>177</v>
      </c>
      <c r="M12" s="4">
        <v>177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44440</v>
      </c>
      <c r="S12" s="5">
        <v>44456</v>
      </c>
      <c r="T12" s="4" t="s">
        <v>33</v>
      </c>
      <c r="U12" s="4">
        <v>177</v>
      </c>
      <c r="V12" s="4">
        <v>0</v>
      </c>
      <c r="W12" s="4">
        <v>0</v>
      </c>
      <c r="X12" s="4">
        <v>2239312</v>
      </c>
      <c r="Y12" s="4" t="s">
        <v>53</v>
      </c>
    </row>
    <row r="13" s="4" customFormat="1" spans="1:23">
      <c r="A13" s="4">
        <v>16182280032</v>
      </c>
      <c r="B13" s="4" t="s">
        <v>25</v>
      </c>
      <c r="C13" s="4" t="s">
        <v>26</v>
      </c>
      <c r="D13" s="4" t="s">
        <v>47</v>
      </c>
      <c r="E13" s="4" t="s">
        <v>59</v>
      </c>
      <c r="F13" s="5">
        <v>44440</v>
      </c>
      <c r="G13" s="5">
        <v>44441</v>
      </c>
      <c r="H13" s="4">
        <v>1</v>
      </c>
      <c r="I13" s="4">
        <v>1</v>
      </c>
      <c r="J13" s="4">
        <v>1</v>
      </c>
      <c r="K13" s="4" t="s">
        <v>29</v>
      </c>
      <c r="L13" s="4">
        <v>207.06</v>
      </c>
      <c r="M13" s="4">
        <v>207.06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44440</v>
      </c>
      <c r="S13" s="5">
        <v>44456</v>
      </c>
      <c r="T13" s="4" t="s">
        <v>33</v>
      </c>
      <c r="U13" s="4">
        <v>207.06</v>
      </c>
      <c r="V13" s="4">
        <v>0</v>
      </c>
      <c r="W13" s="4">
        <v>0</v>
      </c>
    </row>
    <row r="14" s="4" customFormat="1" spans="1:24">
      <c r="A14" s="4">
        <v>16182662515</v>
      </c>
      <c r="B14" s="4" t="s">
        <v>25</v>
      </c>
      <c r="C14" s="4" t="s">
        <v>26</v>
      </c>
      <c r="D14" s="4" t="s">
        <v>47</v>
      </c>
      <c r="E14" s="4" t="s">
        <v>59</v>
      </c>
      <c r="F14" s="5">
        <v>44440</v>
      </c>
      <c r="G14" s="5">
        <v>44441</v>
      </c>
      <c r="H14" s="4">
        <v>3</v>
      </c>
      <c r="I14" s="4">
        <v>1</v>
      </c>
      <c r="J14" s="4">
        <v>3</v>
      </c>
      <c r="K14" s="4" t="s">
        <v>29</v>
      </c>
      <c r="L14" s="4">
        <v>621.18</v>
      </c>
      <c r="M14" s="4">
        <v>621.18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44440</v>
      </c>
      <c r="S14" s="5">
        <v>44456</v>
      </c>
      <c r="T14" s="4" t="s">
        <v>33</v>
      </c>
      <c r="U14" s="4">
        <v>621.18</v>
      </c>
      <c r="V14" s="4">
        <v>0</v>
      </c>
      <c r="W14" s="4">
        <v>0</v>
      </c>
      <c r="X14" s="4">
        <v>2239359</v>
      </c>
    </row>
    <row r="15" s="4" customFormat="1" spans="1:24">
      <c r="A15" s="4">
        <v>16183624463</v>
      </c>
      <c r="B15" s="4" t="s">
        <v>25</v>
      </c>
      <c r="C15" s="4" t="s">
        <v>26</v>
      </c>
      <c r="D15" s="4" t="s">
        <v>50</v>
      </c>
      <c r="E15" s="4" t="s">
        <v>51</v>
      </c>
      <c r="F15" s="5">
        <v>44440</v>
      </c>
      <c r="G15" s="5">
        <v>44441</v>
      </c>
      <c r="H15" s="4">
        <v>1</v>
      </c>
      <c r="I15" s="4">
        <v>1</v>
      </c>
      <c r="J15" s="4">
        <v>1</v>
      </c>
      <c r="K15" s="4" t="s">
        <v>29</v>
      </c>
      <c r="L15" s="4">
        <v>176</v>
      </c>
      <c r="M15" s="4">
        <v>176</v>
      </c>
      <c r="N15" s="4" t="s">
        <v>62</v>
      </c>
      <c r="O15" s="4" t="s">
        <v>31</v>
      </c>
      <c r="P15" s="4" t="s">
        <v>32</v>
      </c>
      <c r="Q15" s="4">
        <v>0</v>
      </c>
      <c r="R15" s="6">
        <v>44440</v>
      </c>
      <c r="S15" s="5">
        <v>44456</v>
      </c>
      <c r="T15" s="4" t="s">
        <v>33</v>
      </c>
      <c r="U15" s="4">
        <v>176</v>
      </c>
      <c r="V15" s="4">
        <v>0</v>
      </c>
      <c r="W15" s="4">
        <v>0</v>
      </c>
      <c r="X15" s="4">
        <v>2239617</v>
      </c>
    </row>
    <row r="16" s="4" customFormat="1" spans="1:24">
      <c r="A16" s="4">
        <v>16183624463</v>
      </c>
      <c r="B16" s="4" t="s">
        <v>25</v>
      </c>
      <c r="C16" s="4" t="s">
        <v>43</v>
      </c>
      <c r="D16" s="4" t="s">
        <v>50</v>
      </c>
      <c r="E16" s="4" t="s">
        <v>51</v>
      </c>
      <c r="F16" s="5">
        <v>44440</v>
      </c>
      <c r="G16" s="5">
        <v>44441</v>
      </c>
      <c r="H16" s="4">
        <v>1</v>
      </c>
      <c r="I16" s="4">
        <v>1</v>
      </c>
      <c r="J16" s="4">
        <v>1</v>
      </c>
      <c r="K16" s="4" t="s">
        <v>29</v>
      </c>
      <c r="L16" s="4">
        <v>-176</v>
      </c>
      <c r="M16" s="4">
        <v>-176</v>
      </c>
      <c r="N16" s="4" t="s">
        <v>62</v>
      </c>
      <c r="O16" s="4" t="s">
        <v>31</v>
      </c>
      <c r="P16" s="4" t="s">
        <v>32</v>
      </c>
      <c r="Q16" s="4">
        <v>0</v>
      </c>
      <c r="R16" s="6">
        <v>44440</v>
      </c>
      <c r="S16" s="5">
        <v>44456</v>
      </c>
      <c r="T16" s="4" t="s">
        <v>33</v>
      </c>
      <c r="U16" s="4">
        <v>-176</v>
      </c>
      <c r="V16" s="4">
        <v>0</v>
      </c>
      <c r="W16" s="4">
        <v>0</v>
      </c>
      <c r="X16" s="4">
        <v>2239617</v>
      </c>
    </row>
    <row r="17" s="4" customFormat="1" spans="1:23">
      <c r="A17" s="4">
        <v>16183652918</v>
      </c>
      <c r="B17" s="4" t="s">
        <v>25</v>
      </c>
      <c r="C17" s="4" t="s">
        <v>26</v>
      </c>
      <c r="D17" s="4" t="s">
        <v>50</v>
      </c>
      <c r="E17" s="4" t="s">
        <v>51</v>
      </c>
      <c r="F17" s="5">
        <v>44440</v>
      </c>
      <c r="G17" s="5">
        <v>44441</v>
      </c>
      <c r="H17" s="4">
        <v>1</v>
      </c>
      <c r="I17" s="4">
        <v>1</v>
      </c>
      <c r="J17" s="4">
        <v>1</v>
      </c>
      <c r="K17" s="4" t="s">
        <v>29</v>
      </c>
      <c r="L17" s="4">
        <v>176</v>
      </c>
      <c r="M17" s="4">
        <v>176</v>
      </c>
      <c r="N17" s="4" t="s">
        <v>62</v>
      </c>
      <c r="O17" s="4" t="s">
        <v>31</v>
      </c>
      <c r="P17" s="4" t="s">
        <v>32</v>
      </c>
      <c r="Q17" s="4">
        <v>0</v>
      </c>
      <c r="R17" s="6">
        <v>44440</v>
      </c>
      <c r="S17" s="5">
        <v>44456</v>
      </c>
      <c r="T17" s="4" t="s">
        <v>33</v>
      </c>
      <c r="U17" s="4">
        <v>176</v>
      </c>
      <c r="V17" s="4">
        <v>0</v>
      </c>
      <c r="W17" s="4">
        <v>0</v>
      </c>
    </row>
    <row r="18" s="4" customFormat="1" spans="1:23">
      <c r="A18" s="4">
        <v>16182280032</v>
      </c>
      <c r="B18" s="4" t="s">
        <v>25</v>
      </c>
      <c r="C18" s="4" t="s">
        <v>43</v>
      </c>
      <c r="D18" s="4" t="s">
        <v>47</v>
      </c>
      <c r="E18" s="4" t="s">
        <v>59</v>
      </c>
      <c r="F18" s="5">
        <v>44440</v>
      </c>
      <c r="G18" s="5">
        <v>44441</v>
      </c>
      <c r="H18" s="4">
        <v>1</v>
      </c>
      <c r="I18" s="4">
        <v>1</v>
      </c>
      <c r="J18" s="4">
        <v>1</v>
      </c>
      <c r="K18" s="4" t="s">
        <v>29</v>
      </c>
      <c r="L18" s="4">
        <v>-207.06</v>
      </c>
      <c r="M18" s="4">
        <v>-207.06</v>
      </c>
      <c r="N18" s="4" t="s">
        <v>60</v>
      </c>
      <c r="O18" s="4" t="s">
        <v>31</v>
      </c>
      <c r="P18" s="4" t="s">
        <v>32</v>
      </c>
      <c r="Q18" s="4">
        <v>0</v>
      </c>
      <c r="R18" s="6">
        <v>44440</v>
      </c>
      <c r="S18" s="5">
        <v>44456</v>
      </c>
      <c r="T18" s="4" t="s">
        <v>33</v>
      </c>
      <c r="U18" s="4">
        <v>-207.06</v>
      </c>
      <c r="V18" s="4">
        <v>0</v>
      </c>
      <c r="W18" s="4">
        <v>0</v>
      </c>
    </row>
    <row r="19" s="4" customFormat="1" spans="1:23">
      <c r="A19" s="4">
        <v>16182280032</v>
      </c>
      <c r="B19" s="4" t="s">
        <v>25</v>
      </c>
      <c r="C19" s="4" t="s">
        <v>63</v>
      </c>
      <c r="D19" s="4" t="s">
        <v>47</v>
      </c>
      <c r="E19" s="4" t="s">
        <v>59</v>
      </c>
      <c r="F19" s="5">
        <v>44440</v>
      </c>
      <c r="G19" s="5">
        <v>44441</v>
      </c>
      <c r="H19" s="4">
        <v>1</v>
      </c>
      <c r="I19" s="4">
        <v>1</v>
      </c>
      <c r="J19" s="4">
        <v>1</v>
      </c>
      <c r="K19" s="4" t="s">
        <v>29</v>
      </c>
      <c r="L19" s="4">
        <v>20.71</v>
      </c>
      <c r="M19" s="4">
        <v>20.71</v>
      </c>
      <c r="N19" s="4" t="s">
        <v>60</v>
      </c>
      <c r="O19" s="4" t="s">
        <v>31</v>
      </c>
      <c r="P19" s="4" t="s">
        <v>32</v>
      </c>
      <c r="Q19" s="4">
        <v>0</v>
      </c>
      <c r="R19" s="6">
        <v>44440</v>
      </c>
      <c r="S19" s="5">
        <v>44456</v>
      </c>
      <c r="T19" s="4" t="s">
        <v>33</v>
      </c>
      <c r="U19" s="4">
        <v>20.71</v>
      </c>
      <c r="V19" s="4">
        <v>0</v>
      </c>
      <c r="W19" s="4">
        <v>0</v>
      </c>
    </row>
    <row r="20" s="4" customFormat="1" spans="1:24">
      <c r="A20" s="4">
        <v>16184079433</v>
      </c>
      <c r="B20" s="4" t="s">
        <v>25</v>
      </c>
      <c r="C20" s="4" t="s">
        <v>26</v>
      </c>
      <c r="D20" s="4" t="s">
        <v>56</v>
      </c>
      <c r="E20" s="4" t="s">
        <v>57</v>
      </c>
      <c r="F20" s="5">
        <v>44440</v>
      </c>
      <c r="G20" s="5">
        <v>44441</v>
      </c>
      <c r="H20" s="4">
        <v>1</v>
      </c>
      <c r="I20" s="4">
        <v>1</v>
      </c>
      <c r="J20" s="4">
        <v>1</v>
      </c>
      <c r="K20" s="4" t="s">
        <v>29</v>
      </c>
      <c r="L20" s="4">
        <v>177</v>
      </c>
      <c r="M20" s="4">
        <v>177</v>
      </c>
      <c r="N20" s="4" t="s">
        <v>64</v>
      </c>
      <c r="O20" s="4" t="s">
        <v>31</v>
      </c>
      <c r="P20" s="4" t="s">
        <v>32</v>
      </c>
      <c r="Q20" s="4">
        <v>0</v>
      </c>
      <c r="R20" s="6">
        <v>44440</v>
      </c>
      <c r="S20" s="5">
        <v>44456</v>
      </c>
      <c r="T20" s="4" t="s">
        <v>33</v>
      </c>
      <c r="U20" s="4">
        <v>177</v>
      </c>
      <c r="V20" s="4">
        <v>0</v>
      </c>
      <c r="W20" s="4">
        <v>0</v>
      </c>
      <c r="X20" s="4">
        <v>2239763</v>
      </c>
    </row>
    <row r="21" s="4" customFormat="1" spans="1:24">
      <c r="A21" s="4">
        <v>16182662515</v>
      </c>
      <c r="B21" s="4" t="s">
        <v>25</v>
      </c>
      <c r="C21" s="4" t="s">
        <v>43</v>
      </c>
      <c r="D21" s="4" t="s">
        <v>47</v>
      </c>
      <c r="E21" s="4" t="s">
        <v>59</v>
      </c>
      <c r="F21" s="5">
        <v>44440</v>
      </c>
      <c r="G21" s="5">
        <v>44441</v>
      </c>
      <c r="H21" s="4">
        <v>3</v>
      </c>
      <c r="I21" s="4">
        <v>1</v>
      </c>
      <c r="J21" s="4">
        <v>3</v>
      </c>
      <c r="K21" s="4" t="s">
        <v>29</v>
      </c>
      <c r="L21" s="4">
        <v>-621.18</v>
      </c>
      <c r="M21" s="4">
        <v>-621.18</v>
      </c>
      <c r="N21" s="4" t="s">
        <v>61</v>
      </c>
      <c r="O21" s="4" t="s">
        <v>31</v>
      </c>
      <c r="P21" s="4" t="s">
        <v>32</v>
      </c>
      <c r="Q21" s="4">
        <v>0</v>
      </c>
      <c r="R21" s="6">
        <v>44440</v>
      </c>
      <c r="S21" s="5">
        <v>44456</v>
      </c>
      <c r="T21" s="4" t="s">
        <v>33</v>
      </c>
      <c r="U21" s="4">
        <v>-621.18</v>
      </c>
      <c r="V21" s="4">
        <v>0</v>
      </c>
      <c r="W21" s="4">
        <v>0</v>
      </c>
      <c r="X21" s="4">
        <v>2239359</v>
      </c>
    </row>
    <row r="22" s="4" customFormat="1" spans="1:24">
      <c r="A22" s="4">
        <v>16182662515</v>
      </c>
      <c r="B22" s="4" t="s">
        <v>25</v>
      </c>
      <c r="C22" s="4" t="s">
        <v>63</v>
      </c>
      <c r="D22" s="4" t="s">
        <v>47</v>
      </c>
      <c r="E22" s="4" t="s">
        <v>59</v>
      </c>
      <c r="F22" s="5">
        <v>44440</v>
      </c>
      <c r="G22" s="5">
        <v>44441</v>
      </c>
      <c r="H22" s="4">
        <v>3</v>
      </c>
      <c r="I22" s="4">
        <v>1</v>
      </c>
      <c r="J22" s="4">
        <v>3</v>
      </c>
      <c r="K22" s="4" t="s">
        <v>29</v>
      </c>
      <c r="L22" s="4">
        <v>62.12</v>
      </c>
      <c r="M22" s="4">
        <v>62.12</v>
      </c>
      <c r="N22" s="4" t="s">
        <v>61</v>
      </c>
      <c r="O22" s="4" t="s">
        <v>31</v>
      </c>
      <c r="P22" s="4" t="s">
        <v>32</v>
      </c>
      <c r="Q22" s="4">
        <v>0</v>
      </c>
      <c r="R22" s="6">
        <v>44440</v>
      </c>
      <c r="S22" s="5">
        <v>44456</v>
      </c>
      <c r="T22" s="4" t="s">
        <v>33</v>
      </c>
      <c r="U22" s="4">
        <v>62.12</v>
      </c>
      <c r="V22" s="4">
        <v>0</v>
      </c>
      <c r="W22" s="4">
        <v>0</v>
      </c>
      <c r="X22" s="4">
        <v>2239359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A21" sqref="A21:A25"/>
    </sheetView>
  </sheetViews>
  <sheetFormatPr defaultColWidth="9" defaultRowHeight="13.5"/>
  <cols>
    <col min="1" max="1" width="12.62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4">
        <v>16143322641</v>
      </c>
      <c r="B2" s="5">
        <v>44438</v>
      </c>
      <c r="C2" s="5">
        <v>44441</v>
      </c>
      <c r="D2" s="4">
        <v>1674</v>
      </c>
      <c r="E2" s="4" t="str">
        <f>VLOOKUP(A2,HOP!A:L,12,0)</f>
        <v>1674.00</v>
      </c>
      <c r="F2" s="4" t="str">
        <f>VLOOKUP(A2,HOP!A:C,3,0)</f>
        <v>2234526</v>
      </c>
      <c r="G2" s="4">
        <f>D2-E2</f>
        <v>0</v>
      </c>
      <c r="H2" s="4" t="str">
        <f>$H$1&amp;F2</f>
        <v>，2234526</v>
      </c>
      <c r="I2" s="4" t="str">
        <f>VLOOKUP(A2,HOP!A:T,20,0)</f>
        <v>直采</v>
      </c>
    </row>
    <row r="3" s="4" customFormat="1" spans="1:9">
      <c r="A3" s="4">
        <v>16171291862</v>
      </c>
      <c r="B3" s="5">
        <v>44440</v>
      </c>
      <c r="C3" s="5">
        <v>44441</v>
      </c>
      <c r="D3" s="4">
        <v>2611.2</v>
      </c>
      <c r="E3" s="4" t="str">
        <f>VLOOKUP(A3,HOP!A:L,12,0)</f>
        <v>2611.20</v>
      </c>
      <c r="F3" s="4" t="str">
        <f>VLOOKUP(A3,HOP!A:C,3,0)</f>
        <v>2237661</v>
      </c>
      <c r="G3" s="4">
        <f>D3-E3</f>
        <v>0</v>
      </c>
      <c r="H3" s="4" t="str">
        <f>$H$1&amp;F3</f>
        <v>，2237661</v>
      </c>
      <c r="I3" s="4" t="str">
        <f>VLOOKUP(A3,HOP!A:T,20,0)</f>
        <v>Saas酒店</v>
      </c>
    </row>
    <row r="4" s="4" customFormat="1" spans="1:9">
      <c r="A4" s="4">
        <v>16173863979</v>
      </c>
      <c r="B4" s="5">
        <v>44440</v>
      </c>
      <c r="C4" s="5">
        <v>44441</v>
      </c>
      <c r="D4" s="4">
        <v>1120</v>
      </c>
      <c r="E4" s="4" t="str">
        <f>VLOOKUP(A4,HOP!A:L,12,0)</f>
        <v>1120.00</v>
      </c>
      <c r="F4" s="4" t="str">
        <f>VLOOKUP(A4,HOP!A:C,3,0)</f>
        <v>2238255</v>
      </c>
      <c r="G4" s="4">
        <f>D4-E4</f>
        <v>0</v>
      </c>
      <c r="H4" s="4" t="str">
        <f>$H$1&amp;F4</f>
        <v>，2238255</v>
      </c>
      <c r="I4" s="4" t="str">
        <f>VLOOKUP(A4,HOP!A:T,20,0)</f>
        <v>直采</v>
      </c>
    </row>
    <row r="5" s="4" customFormat="1" hidden="1" spans="1:9">
      <c r="A5" s="4">
        <v>16174442356</v>
      </c>
      <c r="B5" s="5">
        <v>44440</v>
      </c>
      <c r="C5" s="5">
        <v>44441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16180826023</v>
      </c>
      <c r="B6" s="5">
        <v>44440</v>
      </c>
      <c r="C6" s="5">
        <v>44441</v>
      </c>
      <c r="D6" s="4">
        <v>0</v>
      </c>
      <c r="E6" s="4" t="str">
        <f>VLOOKUP(A6,HOP!A:L,12,0)</f>
        <v>718.55</v>
      </c>
      <c r="F6" s="4" t="str">
        <f>VLOOKUP(A6,HOP!A:C,3,0)</f>
        <v>2239032</v>
      </c>
      <c r="G6" s="4">
        <f>D6-E6</f>
        <v>-718.55</v>
      </c>
      <c r="H6" s="4" t="str">
        <f>$H$1&amp;F6</f>
        <v>，2239032</v>
      </c>
      <c r="I6" s="4" t="str">
        <f>VLOOKUP(A6,HOP!A:T,20,0)</f>
        <v>直连</v>
      </c>
    </row>
    <row r="7" s="4" customFormat="1" spans="1:9">
      <c r="A7" s="4">
        <v>16182219377</v>
      </c>
      <c r="B7" s="5">
        <v>44440</v>
      </c>
      <c r="C7" s="5">
        <v>44441</v>
      </c>
      <c r="D7" s="4">
        <v>414.12</v>
      </c>
      <c r="E7" s="4" t="str">
        <f>VLOOKUP(A7,HOP!A:L,12,0)</f>
        <v>414.12</v>
      </c>
      <c r="F7" s="4" t="str">
        <f>VLOOKUP(A7,HOP!A:C,3,0)</f>
        <v>2239263</v>
      </c>
      <c r="G7" s="4">
        <f>D7-E7</f>
        <v>0</v>
      </c>
      <c r="H7" s="4" t="str">
        <f>$H$1&amp;F7</f>
        <v>，2239263</v>
      </c>
      <c r="I7" s="4" t="str">
        <f>VLOOKUP(A7,HOP!A:T,20,0)</f>
        <v>直采</v>
      </c>
    </row>
    <row r="8" s="4" customFormat="1" spans="1:9">
      <c r="A8" s="4">
        <v>16182412885</v>
      </c>
      <c r="B8" s="5">
        <v>44440</v>
      </c>
      <c r="C8" s="5">
        <v>44441</v>
      </c>
      <c r="D8" s="4">
        <v>176</v>
      </c>
      <c r="E8" s="4" t="str">
        <f>VLOOKUP(A8,HOP!A:L,12,0)</f>
        <v>176.00</v>
      </c>
      <c r="F8" s="4" t="str">
        <f>VLOOKUP(A8,HOP!A:C,3,0)</f>
        <v>2239301</v>
      </c>
      <c r="G8" s="4">
        <f>D8-E8</f>
        <v>0</v>
      </c>
      <c r="H8" s="4" t="str">
        <f>$H$1&amp;F8</f>
        <v>，2239301</v>
      </c>
      <c r="I8" s="4" t="str">
        <f>VLOOKUP(A8,HOP!A:T,20,0)</f>
        <v>直采</v>
      </c>
    </row>
    <row r="9" s="4" customFormat="1" spans="1:9">
      <c r="A9" s="4">
        <v>16182422014</v>
      </c>
      <c r="B9" s="5">
        <v>44440</v>
      </c>
      <c r="C9" s="5">
        <v>44441</v>
      </c>
      <c r="D9" s="4">
        <v>207.06</v>
      </c>
      <c r="E9" s="4" t="str">
        <f>VLOOKUP(A9,HOP!A:L,12,0)</f>
        <v>207.06</v>
      </c>
      <c r="F9" s="4" t="str">
        <f>VLOOKUP(A9,HOP!A:C,3,0)</f>
        <v>2239305</v>
      </c>
      <c r="G9" s="4">
        <f>D9-E9</f>
        <v>0</v>
      </c>
      <c r="H9" s="4" t="str">
        <f>$H$1&amp;F9</f>
        <v>，2239305</v>
      </c>
      <c r="I9" s="4" t="str">
        <f>VLOOKUP(A9,HOP!A:T,20,0)</f>
        <v>直采</v>
      </c>
    </row>
    <row r="10" s="4" customFormat="1" spans="1:9">
      <c r="A10" s="4">
        <v>16182457131</v>
      </c>
      <c r="B10" s="5">
        <v>44440</v>
      </c>
      <c r="C10" s="5">
        <v>44441</v>
      </c>
      <c r="D10" s="4">
        <v>177</v>
      </c>
      <c r="E10" s="4" t="str">
        <f>VLOOKUP(A10,HOP!A:L,12,0)</f>
        <v>177.00</v>
      </c>
      <c r="F10" s="4" t="str">
        <f>VLOOKUP(A10,HOP!A:C,3,0)</f>
        <v>2239312</v>
      </c>
      <c r="G10" s="4">
        <f>D10-E10</f>
        <v>0</v>
      </c>
      <c r="H10" s="4" t="str">
        <f>$H$1&amp;F10</f>
        <v>，2239312</v>
      </c>
      <c r="I10" s="4" t="str">
        <f>VLOOKUP(A10,HOP!A:T,20,0)</f>
        <v>直采</v>
      </c>
    </row>
    <row r="11" s="4" customFormat="1" hidden="1" spans="1:9">
      <c r="A11" s="4">
        <v>16183624463</v>
      </c>
      <c r="B11" s="5">
        <v>44440</v>
      </c>
      <c r="C11" s="5">
        <v>44441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>D11-E11</f>
        <v>#N/A</v>
      </c>
      <c r="H11" s="4" t="e">
        <f>$H$1&amp;F11</f>
        <v>#N/A</v>
      </c>
      <c r="I11" s="4" t="e">
        <f>VLOOKUP(A11,HOP!A:T,20,0)</f>
        <v>#N/A</v>
      </c>
    </row>
    <row r="12" s="4" customFormat="1" spans="1:9">
      <c r="A12" s="4">
        <v>16183652918</v>
      </c>
      <c r="B12" s="5">
        <v>44440</v>
      </c>
      <c r="C12" s="5">
        <v>44441</v>
      </c>
      <c r="D12" s="4">
        <v>176</v>
      </c>
      <c r="E12" s="4" t="str">
        <f>VLOOKUP(A12,HOP!A:L,12,0)</f>
        <v>176.00</v>
      </c>
      <c r="F12" s="4" t="str">
        <f>VLOOKUP(A12,HOP!A:C,3,0)</f>
        <v>2239625</v>
      </c>
      <c r="G12" s="4">
        <f>D12-E12</f>
        <v>0</v>
      </c>
      <c r="H12" s="4" t="str">
        <f>$H$1&amp;F12</f>
        <v>，2239625</v>
      </c>
      <c r="I12" s="4" t="str">
        <f>VLOOKUP(A12,HOP!A:T,20,0)</f>
        <v>直采</v>
      </c>
    </row>
    <row r="13" s="4" customFormat="1" spans="1:10">
      <c r="A13" s="4">
        <v>16182280032</v>
      </c>
      <c r="B13" s="5">
        <v>44440</v>
      </c>
      <c r="C13" s="5">
        <v>44441</v>
      </c>
      <c r="D13" s="4">
        <v>20.71</v>
      </c>
      <c r="E13" s="4" t="e">
        <f>VLOOKUP(A13,HOP!A:L,12,0)</f>
        <v>#N/A</v>
      </c>
      <c r="F13" s="4">
        <v>2239273</v>
      </c>
      <c r="G13" s="4" t="e">
        <f>D13-E13</f>
        <v>#N/A</v>
      </c>
      <c r="H13" s="4" t="str">
        <f>$H$1&amp;F13</f>
        <v>，2239273</v>
      </c>
      <c r="I13" s="4" t="e">
        <f>VLOOKUP(A13,HOP!A:T,20,0)</f>
        <v>#N/A</v>
      </c>
      <c r="J13" s="4" t="s">
        <v>66</v>
      </c>
    </row>
    <row r="14" s="4" customFormat="1" spans="1:9">
      <c r="A14" s="4">
        <v>16184079433</v>
      </c>
      <c r="B14" s="5">
        <v>44440</v>
      </c>
      <c r="C14" s="5">
        <v>44441</v>
      </c>
      <c r="D14" s="4">
        <v>177</v>
      </c>
      <c r="E14" s="4" t="str">
        <f>VLOOKUP(A14,HOP!A:L,12,0)</f>
        <v>177.00</v>
      </c>
      <c r="F14" s="4" t="str">
        <f>VLOOKUP(A14,HOP!A:C,3,0)</f>
        <v>2239763</v>
      </c>
      <c r="G14" s="4">
        <f>D14-E14</f>
        <v>0</v>
      </c>
      <c r="H14" s="4" t="str">
        <f>$H$1&amp;F14</f>
        <v>，2239763</v>
      </c>
      <c r="I14" s="4" t="str">
        <f>VLOOKUP(A14,HOP!A:T,20,0)</f>
        <v>直采</v>
      </c>
    </row>
    <row r="15" s="4" customFormat="1" spans="1:10">
      <c r="A15" s="4">
        <v>16182662515</v>
      </c>
      <c r="B15" s="5">
        <v>44440</v>
      </c>
      <c r="C15" s="5">
        <v>44441</v>
      </c>
      <c r="D15" s="4">
        <v>62.12</v>
      </c>
      <c r="E15" s="4" t="e">
        <f>VLOOKUP(A15,HOP!A:L,12,0)</f>
        <v>#N/A</v>
      </c>
      <c r="F15" s="4">
        <v>2239359</v>
      </c>
      <c r="G15" s="4" t="e">
        <f>D15-E15</f>
        <v>#N/A</v>
      </c>
      <c r="H15" s="4" t="str">
        <f>$H$1&amp;F15</f>
        <v>，2239359</v>
      </c>
      <c r="I15" s="4" t="e">
        <f>VLOOKUP(A15,HOP!A:T,20,0)</f>
        <v>#N/A</v>
      </c>
      <c r="J15" s="4" t="s">
        <v>67</v>
      </c>
    </row>
    <row r="17" spans="4:4">
      <c r="D17" s="4">
        <f>SUM(D2:D16)</f>
        <v>6815.21</v>
      </c>
    </row>
    <row r="21" spans="1:1">
      <c r="A21" s="4" t="s">
        <v>68</v>
      </c>
    </row>
    <row r="22" spans="1:1">
      <c r="A22" s="4" t="s">
        <v>69</v>
      </c>
    </row>
    <row r="23" spans="1:1">
      <c r="A23" s="4" t="s">
        <v>70</v>
      </c>
    </row>
    <row r="24" spans="1:1">
      <c r="A24" s="4" t="s">
        <v>71</v>
      </c>
    </row>
    <row r="25" spans="1:1">
      <c r="A25" s="4" t="s">
        <v>72</v>
      </c>
    </row>
  </sheetData>
  <autoFilter ref="A1:XFD17">
    <filterColumn colId="3">
      <filters blank="1">
        <filter val="1120"/>
        <filter val="20.71"/>
        <filter val="6815.21"/>
        <filter val="62.12"/>
        <filter val="2611.2"/>
        <filter val="414.12"/>
        <filter val="1674"/>
        <filter val="176"/>
        <filter val="207.06"/>
        <filter val="17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73</v>
      </c>
      <c r="B1" s="2" t="s">
        <v>74</v>
      </c>
      <c r="C1" s="2" t="s">
        <v>75</v>
      </c>
      <c r="D1" s="2" t="s">
        <v>76</v>
      </c>
      <c r="E1" s="2" t="s">
        <v>13</v>
      </c>
      <c r="F1" s="2" t="s">
        <v>5</v>
      </c>
      <c r="G1" s="2" t="s">
        <v>6</v>
      </c>
      <c r="H1" s="2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2" t="s">
        <v>84</v>
      </c>
      <c r="P1" s="2" t="s">
        <v>85</v>
      </c>
      <c r="Q1" s="2" t="s">
        <v>86</v>
      </c>
      <c r="R1" s="2" t="s">
        <v>87</v>
      </c>
      <c r="S1" s="2" t="s">
        <v>88</v>
      </c>
      <c r="T1" s="2" t="s">
        <v>89</v>
      </c>
    </row>
    <row r="2" s="1" customFormat="1" spans="1:20">
      <c r="A2" s="3">
        <v>16184079433</v>
      </c>
      <c r="B2" s="1" t="s">
        <v>90</v>
      </c>
      <c r="C2" s="1" t="s">
        <v>91</v>
      </c>
      <c r="D2" s="1" t="s">
        <v>92</v>
      </c>
      <c r="E2" s="1" t="s">
        <v>64</v>
      </c>
      <c r="F2" s="1" t="s">
        <v>90</v>
      </c>
      <c r="G2" s="1" t="s">
        <v>93</v>
      </c>
      <c r="H2" s="1" t="s">
        <v>94</v>
      </c>
      <c r="I2" s="1" t="s">
        <v>95</v>
      </c>
      <c r="J2" s="1" t="s">
        <v>96</v>
      </c>
      <c r="K2" s="1" t="s">
        <v>95</v>
      </c>
      <c r="L2" s="1" t="s">
        <v>95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</row>
    <row r="3" s="1" customFormat="1" spans="1:20">
      <c r="A3" s="3">
        <v>16183652918</v>
      </c>
      <c r="B3" s="1" t="s">
        <v>90</v>
      </c>
      <c r="C3" s="1" t="s">
        <v>104</v>
      </c>
      <c r="D3" s="1" t="s">
        <v>105</v>
      </c>
      <c r="E3" s="1" t="s">
        <v>62</v>
      </c>
      <c r="F3" s="1" t="s">
        <v>90</v>
      </c>
      <c r="G3" s="1" t="s">
        <v>93</v>
      </c>
      <c r="H3" s="1" t="s">
        <v>94</v>
      </c>
      <c r="I3" s="1" t="s">
        <v>106</v>
      </c>
      <c r="J3" s="1" t="s">
        <v>96</v>
      </c>
      <c r="K3" s="1" t="s">
        <v>106</v>
      </c>
      <c r="L3" s="1" t="s">
        <v>106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107</v>
      </c>
      <c r="R3" s="1" t="s">
        <v>101</v>
      </c>
      <c r="S3" s="1" t="s">
        <v>102</v>
      </c>
      <c r="T3" s="1" t="s">
        <v>103</v>
      </c>
    </row>
    <row r="4" s="1" customFormat="1" spans="1:20">
      <c r="A4" s="3">
        <v>16182457131</v>
      </c>
      <c r="B4" s="1" t="s">
        <v>90</v>
      </c>
      <c r="C4" s="1" t="s">
        <v>108</v>
      </c>
      <c r="D4" s="1" t="s">
        <v>92</v>
      </c>
      <c r="E4" s="1" t="s">
        <v>58</v>
      </c>
      <c r="F4" s="1" t="s">
        <v>90</v>
      </c>
      <c r="G4" s="1" t="s">
        <v>93</v>
      </c>
      <c r="H4" s="1" t="s">
        <v>94</v>
      </c>
      <c r="I4" s="1" t="s">
        <v>95</v>
      </c>
      <c r="J4" s="1" t="s">
        <v>96</v>
      </c>
      <c r="K4" s="1" t="s">
        <v>95</v>
      </c>
      <c r="L4" s="1" t="s">
        <v>95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109</v>
      </c>
      <c r="R4" s="1" t="s">
        <v>101</v>
      </c>
      <c r="S4" s="1" t="s">
        <v>102</v>
      </c>
      <c r="T4" s="1" t="s">
        <v>103</v>
      </c>
    </row>
    <row r="5" s="1" customFormat="1" spans="1:20">
      <c r="A5" s="3">
        <v>16182422014</v>
      </c>
      <c r="B5" s="1" t="s">
        <v>90</v>
      </c>
      <c r="C5" s="1" t="s">
        <v>110</v>
      </c>
      <c r="D5" s="1" t="s">
        <v>111</v>
      </c>
      <c r="E5" s="1" t="s">
        <v>55</v>
      </c>
      <c r="F5" s="1" t="s">
        <v>90</v>
      </c>
      <c r="G5" s="1" t="s">
        <v>93</v>
      </c>
      <c r="H5" s="1" t="s">
        <v>94</v>
      </c>
      <c r="I5" s="1" t="s">
        <v>112</v>
      </c>
      <c r="J5" s="1" t="s">
        <v>96</v>
      </c>
      <c r="K5" s="1" t="s">
        <v>112</v>
      </c>
      <c r="L5" s="1" t="s">
        <v>112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113</v>
      </c>
      <c r="R5" s="1" t="s">
        <v>101</v>
      </c>
      <c r="S5" s="1" t="s">
        <v>102</v>
      </c>
      <c r="T5" s="1" t="s">
        <v>103</v>
      </c>
    </row>
    <row r="6" s="1" customFormat="1" spans="1:20">
      <c r="A6" s="3">
        <v>16182412885</v>
      </c>
      <c r="B6" s="1" t="s">
        <v>90</v>
      </c>
      <c r="C6" s="1" t="s">
        <v>114</v>
      </c>
      <c r="D6" s="1" t="s">
        <v>105</v>
      </c>
      <c r="E6" s="1" t="s">
        <v>52</v>
      </c>
      <c r="F6" s="1" t="s">
        <v>90</v>
      </c>
      <c r="G6" s="1" t="s">
        <v>93</v>
      </c>
      <c r="H6" s="1" t="s">
        <v>94</v>
      </c>
      <c r="I6" s="1" t="s">
        <v>106</v>
      </c>
      <c r="J6" s="1" t="s">
        <v>96</v>
      </c>
      <c r="K6" s="1" t="s">
        <v>106</v>
      </c>
      <c r="L6" s="1" t="s">
        <v>106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115</v>
      </c>
      <c r="R6" s="1" t="s">
        <v>101</v>
      </c>
      <c r="S6" s="1" t="s">
        <v>102</v>
      </c>
      <c r="T6" s="1" t="s">
        <v>103</v>
      </c>
    </row>
    <row r="7" s="1" customFormat="1" spans="1:20">
      <c r="A7" s="3">
        <v>16182219377</v>
      </c>
      <c r="B7" s="1" t="s">
        <v>90</v>
      </c>
      <c r="C7" s="1" t="s">
        <v>116</v>
      </c>
      <c r="D7" s="1" t="s">
        <v>111</v>
      </c>
      <c r="E7" s="1" t="s">
        <v>49</v>
      </c>
      <c r="F7" s="1" t="s">
        <v>90</v>
      </c>
      <c r="G7" s="1" t="s">
        <v>93</v>
      </c>
      <c r="H7" s="1" t="s">
        <v>94</v>
      </c>
      <c r="I7" s="1" t="s">
        <v>117</v>
      </c>
      <c r="J7" s="1" t="s">
        <v>96</v>
      </c>
      <c r="K7" s="1" t="s">
        <v>117</v>
      </c>
      <c r="L7" s="1" t="s">
        <v>117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118</v>
      </c>
      <c r="R7" s="1" t="s">
        <v>101</v>
      </c>
      <c r="S7" s="1" t="s">
        <v>102</v>
      </c>
      <c r="T7" s="1" t="s">
        <v>103</v>
      </c>
    </row>
    <row r="8" s="1" customFormat="1" spans="1:20">
      <c r="A8" s="3">
        <v>16180826023</v>
      </c>
      <c r="B8" s="1" t="s">
        <v>90</v>
      </c>
      <c r="C8" s="1" t="s">
        <v>119</v>
      </c>
      <c r="D8" s="1" t="s">
        <v>120</v>
      </c>
      <c r="E8" s="1" t="s">
        <v>46</v>
      </c>
      <c r="F8" s="1" t="s">
        <v>90</v>
      </c>
      <c r="G8" s="1" t="s">
        <v>93</v>
      </c>
      <c r="H8" s="1" t="s">
        <v>94</v>
      </c>
      <c r="I8" s="1" t="s">
        <v>121</v>
      </c>
      <c r="J8" s="1" t="s">
        <v>96</v>
      </c>
      <c r="K8" s="1" t="s">
        <v>121</v>
      </c>
      <c r="L8" s="1" t="s">
        <v>121</v>
      </c>
      <c r="M8" s="1" t="s">
        <v>97</v>
      </c>
      <c r="N8" s="1" t="s">
        <v>97</v>
      </c>
      <c r="O8" s="1" t="s">
        <v>98</v>
      </c>
      <c r="P8" s="1" t="s">
        <v>99</v>
      </c>
      <c r="Q8" s="1" t="s">
        <v>122</v>
      </c>
      <c r="R8" s="1" t="s">
        <v>101</v>
      </c>
      <c r="S8" s="1" t="s">
        <v>102</v>
      </c>
      <c r="T8" s="1" t="s">
        <v>123</v>
      </c>
    </row>
    <row r="9" s="1" customFormat="1" spans="1:20">
      <c r="A9" s="3">
        <v>16173863979</v>
      </c>
      <c r="B9" s="1" t="s">
        <v>124</v>
      </c>
      <c r="C9" s="1" t="s">
        <v>125</v>
      </c>
      <c r="D9" s="1" t="s">
        <v>126</v>
      </c>
      <c r="E9" s="1" t="s">
        <v>39</v>
      </c>
      <c r="F9" s="1" t="s">
        <v>90</v>
      </c>
      <c r="G9" s="1" t="s">
        <v>93</v>
      </c>
      <c r="H9" s="1" t="s">
        <v>94</v>
      </c>
      <c r="I9" s="1" t="s">
        <v>127</v>
      </c>
      <c r="J9" s="1" t="s">
        <v>96</v>
      </c>
      <c r="K9" s="1" t="s">
        <v>127</v>
      </c>
      <c r="L9" s="1" t="s">
        <v>127</v>
      </c>
      <c r="M9" s="1" t="s">
        <v>97</v>
      </c>
      <c r="N9" s="1" t="s">
        <v>97</v>
      </c>
      <c r="O9" s="1" t="s">
        <v>98</v>
      </c>
      <c r="P9" s="1" t="s">
        <v>99</v>
      </c>
      <c r="Q9" s="1" t="s">
        <v>128</v>
      </c>
      <c r="R9" s="1" t="s">
        <v>101</v>
      </c>
      <c r="S9" s="1" t="s">
        <v>102</v>
      </c>
      <c r="T9" s="1" t="s">
        <v>103</v>
      </c>
    </row>
    <row r="10" s="1" customFormat="1" spans="1:20">
      <c r="A10" s="3">
        <v>16171291862</v>
      </c>
      <c r="B10" s="1" t="s">
        <v>129</v>
      </c>
      <c r="C10" s="1" t="s">
        <v>130</v>
      </c>
      <c r="D10" s="1" t="s">
        <v>131</v>
      </c>
      <c r="E10" s="1" t="s">
        <v>36</v>
      </c>
      <c r="F10" s="1" t="s">
        <v>90</v>
      </c>
      <c r="G10" s="1" t="s">
        <v>93</v>
      </c>
      <c r="H10" s="1" t="s">
        <v>94</v>
      </c>
      <c r="I10" s="1" t="s">
        <v>132</v>
      </c>
      <c r="J10" s="1" t="s">
        <v>96</v>
      </c>
      <c r="K10" s="1" t="s">
        <v>132</v>
      </c>
      <c r="L10" s="1" t="s">
        <v>132</v>
      </c>
      <c r="M10" s="1" t="s">
        <v>97</v>
      </c>
      <c r="N10" s="1" t="s">
        <v>97</v>
      </c>
      <c r="O10" s="1" t="s">
        <v>98</v>
      </c>
      <c r="P10" s="1" t="s">
        <v>99</v>
      </c>
      <c r="Q10" s="1" t="s">
        <v>133</v>
      </c>
      <c r="R10" s="1" t="s">
        <v>101</v>
      </c>
      <c r="S10" s="1" t="s">
        <v>102</v>
      </c>
      <c r="T10" s="1" t="s">
        <v>134</v>
      </c>
    </row>
    <row r="11" s="1" customFormat="1" spans="1:20">
      <c r="A11" s="3">
        <v>16143322641</v>
      </c>
      <c r="B11" s="1" t="s">
        <v>135</v>
      </c>
      <c r="C11" s="1" t="s">
        <v>136</v>
      </c>
      <c r="D11" s="1" t="s">
        <v>137</v>
      </c>
      <c r="E11" s="1" t="s">
        <v>30</v>
      </c>
      <c r="F11" s="1" t="s">
        <v>129</v>
      </c>
      <c r="G11" s="1" t="s">
        <v>93</v>
      </c>
      <c r="H11" s="1" t="s">
        <v>94</v>
      </c>
      <c r="I11" s="1" t="s">
        <v>138</v>
      </c>
      <c r="J11" s="1" t="s">
        <v>96</v>
      </c>
      <c r="K11" s="1" t="s">
        <v>138</v>
      </c>
      <c r="L11" s="1" t="s">
        <v>138</v>
      </c>
      <c r="M11" s="1" t="s">
        <v>97</v>
      </c>
      <c r="N11" s="1" t="s">
        <v>97</v>
      </c>
      <c r="O11" s="1" t="s">
        <v>98</v>
      </c>
      <c r="P11" s="1" t="s">
        <v>99</v>
      </c>
      <c r="Q11" s="1" t="s">
        <v>139</v>
      </c>
      <c r="R11" s="1" t="s">
        <v>101</v>
      </c>
      <c r="S11" s="1" t="s">
        <v>102</v>
      </c>
      <c r="T11" s="1" t="s">
        <v>103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2021-09-17T02:05:12Z</dcterms:created>
  <dcterms:modified xsi:type="dcterms:W3CDTF">2021-09-17T02:15:35Z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D68D32DC6B2640229A5F4FD656396CE9</vt:lpwstr>
  </property>
  <property fmtid="{D5CDD505-2E9C-101B-9397-08002B2CF9AE}" pid="3" name="KSOProductBuildVer">
    <vt:lpwstr>2052-11.1.0.10938</vt:lpwstr>
  </property>
</Properties>
</file>