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<sst xmlns="http://schemas.openxmlformats.org/spreadsheetml/2006/main" count="166" uniqueCount="93">
  <si>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</si>
  <si>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</si>
  <si>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</si>
  <si>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</si>
  <si>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</si>
  <si>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</si>
  <si>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</si>
  <si>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</si>
  <si>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</si>
  <si>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</si>
  <si>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</si>
  <si>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</si>
  <si>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</si>
  <si>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</si>
  <si>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</si>
  <si>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</si>
  <si>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</si>
  <si>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</si>
  <si>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</si>
  <si>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</si>
  <si>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</si>
  <si>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</si>
  <si>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</si>
  <si>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</si>
  <si>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</si>
  <si>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</si>
  <si>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</si>
  <si>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[深圳]维也纳3好酒店(深圳平湖富民路店)(80251175)</t>
  </si>
  <si>
    <t>标准双床房&lt;2人入住&gt;</t>
  </si>
  <si>
    <t>CNY</t>
  </si>
  <si>
    <t>薛伟乐,薛春庆</t>
  </si>
  <si>
    <t>CA13744210917CNY</t>
  </si>
  <si>
    <t>未提现</t>
  </si>
  <si>
    <t>携程开票</t>
  </si>
  <si>
    <t>[上海]格林联盟酒店(上海大学丰翔路地铁站店)(80250528)</t>
  </si>
  <si>
    <t>商务大床房&lt;2人入住&gt;</t>
  </si>
  <si>
    <t>李文翠</t>
  </si>
  <si>
    <t>[香港]香港九龙海湾酒店(Kowloon Harbourfront Hotel)(80247305)</t>
  </si>
  <si>
    <t>双卧室城景套房&lt;2人入住&gt;</t>
  </si>
  <si>
    <t>pang/shek fai</t>
  </si>
  <si>
    <t>[广州]广州新华大酒店(80243334)</t>
  </si>
  <si>
    <t>标准大床房&lt;2人入住&gt;</t>
  </si>
  <si>
    <t>王惠萍</t>
  </si>
  <si>
    <t>(LNG)5064748;</t>
  </si>
  <si>
    <t>，</t>
  </si>
  <si>
    <t>2177.66 CNY</t>
  </si>
  <si>
    <t>A210917102010481</t>
  </si>
  <si>
    <t>总计：2177.66元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</si>
  <si>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</si>
  <si>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</si>
  <si>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</si>
  <si>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</si>
  <si>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</si>
  <si>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</si>
  <si>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</si>
  <si>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</si>
  <si>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</si>
  <si>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</si>
  <si>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</si>
  <si>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</si>
  <si>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</si>
  <si>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</si>
  <si>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</si>
  <si>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</si>
  <si>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</si>
  <si>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2021-09-01</t>
  </si>
  <si>
    <t>2239382</t>
  </si>
  <si>
    <t>广州新华大酒店</t>
  </si>
  <si>
    <t>2021-09-02</t>
  </si>
  <si>
    <t>退房日月结</t>
  </si>
  <si>
    <t>167.51</t>
  </si>
  <si>
    <t>RMB</t>
  </si>
  <si>
    <t>0</t>
  </si>
  <si>
    <t>0.00</t>
  </si>
  <si>
    <t>携程汇登国内直连</t>
  </si>
  <si>
    <t>2021-09-01 15:02:18</t>
  </si>
  <si>
    <t>否</t>
  </si>
  <si>
    <t>广州汇登信息科技有限公司</t>
  </si>
  <si>
    <t>直连</t>
  </si>
  <si>
    <t>2021-08-31</t>
  </si>
  <si>
    <t>2238727</t>
  </si>
  <si>
    <t>香港九龙海湾酒店</t>
  </si>
  <si>
    <t>pang shek fai</t>
  </si>
  <si>
    <t>1083.38</t>
  </si>
  <si>
    <t>2021-08-31 22:32:26</t>
  </si>
  <si>
    <t>2238219</t>
  </si>
  <si>
    <t>格林联盟(上海大学祁华路地铁站店)</t>
  </si>
  <si>
    <t>415.88</t>
  </si>
  <si>
    <t>2021-08-31 14:23:03</t>
  </si>
  <si>
    <t>2238086</t>
  </si>
  <si>
    <t>维也纳3好酒店(深圳平湖富民路店)</t>
  </si>
  <si>
    <t>510.88</t>
  </si>
  <si>
    <t>2021-08-31 11:45:18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</si>
</sst>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16173022507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44439</v>
      </c>
      <c r="G2" s="5">
        <v>44441</v>
      </c>
      <c r="H2" s="4">
        <v>1</v>
      </c>
      <c r="I2" s="4">
        <v>2</v>
      </c>
      <c r="J2" s="4">
        <v>2</v>
      </c>
      <c r="K2" s="4" t="s">
        <v>29</v>
      </c>
      <c r="L2" s="4">
        <v>510.88</v>
      </c>
      <c r="M2" s="4">
        <v>510.88</v>
      </c>
      <c r="N2" s="4" t="s">
        <v>30</v>
      </c>
      <c r="O2" s="4" t="s">
        <v>31</v>
      </c>
      <c r="P2" s="4" t="s">
        <v>32</v>
      </c>
      <c r="Q2" s="4">
        <v>0</v>
      </c>
      <c r="R2" s="6">
        <v>44439</v>
      </c>
      <c r="S2" s="5">
        <v>44456</v>
      </c>
      <c r="T2" s="4" t="s">
        <v>33</v>
      </c>
      <c r="U2" s="4">
        <v>510.88</v>
      </c>
      <c r="V2" s="4">
        <v>0</v>
      </c>
      <c r="W2" s="4">
        <v>0</v>
      </c>
      <c r="X2" s="4">
        <v>2238086</v>
      </c>
    </row>
    <row r="3" s="4" customFormat="1" spans="1:24">
      <c r="A3" s="4">
        <v>16173745081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44439</v>
      </c>
      <c r="G3" s="5">
        <v>44441</v>
      </c>
      <c r="H3" s="4">
        <v>1</v>
      </c>
      <c r="I3" s="4">
        <v>2</v>
      </c>
      <c r="J3" s="4">
        <v>2</v>
      </c>
      <c r="K3" s="4" t="s">
        <v>29</v>
      </c>
      <c r="L3" s="4">
        <v>415.89</v>
      </c>
      <c r="M3" s="4">
        <v>415.89</v>
      </c>
      <c r="N3" s="4" t="s">
        <v>36</v>
      </c>
      <c r="O3" s="4" t="s">
        <v>31</v>
      </c>
      <c r="P3" s="4" t="s">
        <v>32</v>
      </c>
      <c r="Q3" s="4">
        <v>0</v>
      </c>
      <c r="R3" s="6">
        <v>44439</v>
      </c>
      <c r="S3" s="5">
        <v>44456</v>
      </c>
      <c r="T3" s="4" t="s">
        <v>33</v>
      </c>
      <c r="U3" s="4">
        <v>415.89</v>
      </c>
      <c r="V3" s="4">
        <v>0</v>
      </c>
      <c r="W3" s="4">
        <v>0</v>
      </c>
      <c r="X3" s="4">
        <v>2238219</v>
      </c>
    </row>
    <row r="4" s="4" customFormat="1" spans="1:23">
      <c r="A4" s="4">
        <v>16175917376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44439</v>
      </c>
      <c r="G4" s="5">
        <v>44441</v>
      </c>
      <c r="H4" s="4">
        <v>1</v>
      </c>
      <c r="I4" s="4">
        <v>2</v>
      </c>
      <c r="J4" s="4">
        <v>2</v>
      </c>
      <c r="K4" s="4" t="s">
        <v>29</v>
      </c>
      <c r="L4" s="4">
        <v>1083.38</v>
      </c>
      <c r="M4" s="4">
        <v>1083.38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44456</v>
      </c>
      <c r="T4" s="4" t="s">
        <v>33</v>
      </c>
      <c r="U4" s="4">
        <v>1083.38</v>
      </c>
      <c r="V4" s="4">
        <v>0</v>
      </c>
      <c r="W4" s="4">
        <v>0</v>
      </c>
    </row>
    <row r="5" s="4" customFormat="1" spans="1:25">
      <c r="A5" s="4">
        <v>16182728739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44440</v>
      </c>
      <c r="G5" s="5">
        <v>44441</v>
      </c>
      <c r="H5" s="4">
        <v>1</v>
      </c>
      <c r="I5" s="4">
        <v>1</v>
      </c>
      <c r="J5" s="4">
        <v>1</v>
      </c>
      <c r="K5" s="4" t="s">
        <v>29</v>
      </c>
      <c r="L5" s="4">
        <v>167.51</v>
      </c>
      <c r="M5" s="4">
        <v>167.51</v>
      </c>
      <c r="N5" s="4" t="s">
        <v>42</v>
      </c>
      <c r="O5" s="4" t="s">
        <v>31</v>
      </c>
      <c r="P5" s="4" t="s">
        <v>32</v>
      </c>
      <c r="Q5" s="4">
        <v>0</v>
      </c>
      <c r="R5" s="6">
        <v>44440</v>
      </c>
      <c r="S5" s="5">
        <v>44456</v>
      </c>
      <c r="T5" s="4" t="s">
        <v>33</v>
      </c>
      <c r="U5" s="4">
        <v>167.51</v>
      </c>
      <c r="V5" s="4">
        <v>0</v>
      </c>
      <c r="W5" s="4">
        <v>0</v>
      </c>
      <c r="X5" s="4">
        <v>2239382</v>
      </c>
      <c r="Y5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2" sqref="A12:A13"/>
    </sheetView>
  </sheetViews>
  <sheetFormatPr defaultColWidth="9" defaultRowHeight="13.5" outlineLevelCol="7"/>
  <cols>
    <col min="1" max="1" width="12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8">
      <c r="A2" s="4">
        <v>16173022507</v>
      </c>
      <c r="B2" s="5">
        <v>44439</v>
      </c>
      <c r="C2" s="5">
        <v>44441</v>
      </c>
      <c r="D2" s="4">
        <v>510.88</v>
      </c>
      <c r="E2" s="4" t="str">
        <f>VLOOKUP(A2,HOP!A:L,12,0)</f>
        <v>510.88</v>
      </c>
      <c r="F2" s="4" t="str">
        <f>VLOOKUP(A2,HOP!A:C,3,0)</f>
        <v>2238086</v>
      </c>
      <c r="G2" s="4">
        <f>D2-E2</f>
        <v>0</v>
      </c>
      <c r="H2" s="4" t="str">
        <f>$H$1&amp;F2</f>
        <v>，2238086</v>
      </c>
    </row>
    <row r="3" s="4" customFormat="1" spans="1:8">
      <c r="A3" s="4">
        <v>16173745081</v>
      </c>
      <c r="B3" s="5">
        <v>44439</v>
      </c>
      <c r="C3" s="5">
        <v>44441</v>
      </c>
      <c r="D3" s="4">
        <v>415.89</v>
      </c>
      <c r="E3" s="4" t="str">
        <f>VLOOKUP(A3,HOP!A:L,12,0)</f>
        <v>415.88</v>
      </c>
      <c r="F3" s="4" t="str">
        <f>VLOOKUP(A3,HOP!A:C,3,0)</f>
        <v>2238219</v>
      </c>
      <c r="G3" s="4">
        <f>D3-E3</f>
        <v>0.00999999999999091</v>
      </c>
      <c r="H3" s="4" t="str">
        <f>$H$1&amp;F3</f>
        <v>，2238219</v>
      </c>
    </row>
    <row r="4" s="4" customFormat="1" spans="1:8">
      <c r="A4" s="4">
        <v>16175917376</v>
      </c>
      <c r="B4" s="5">
        <v>44439</v>
      </c>
      <c r="C4" s="5">
        <v>44441</v>
      </c>
      <c r="D4" s="4">
        <v>1083.38</v>
      </c>
      <c r="E4" s="4" t="str">
        <f>VLOOKUP(A4,HOP!A:L,12,0)</f>
        <v>1083.38</v>
      </c>
      <c r="F4" s="4" t="str">
        <f>VLOOKUP(A4,HOP!A:C,3,0)</f>
        <v>2238727</v>
      </c>
      <c r="G4" s="4">
        <f>D4-E4</f>
        <v>0</v>
      </c>
      <c r="H4" s="4" t="str">
        <f>$H$1&amp;F4</f>
        <v>，2238727</v>
      </c>
    </row>
    <row r="5" s="4" customFormat="1" spans="1:8">
      <c r="A5" s="4">
        <v>16182728739</v>
      </c>
      <c r="B5" s="5">
        <v>44440</v>
      </c>
      <c r="C5" s="5">
        <v>44441</v>
      </c>
      <c r="D5" s="4">
        <v>167.51</v>
      </c>
      <c r="E5" s="4" t="str">
        <f>VLOOKUP(A5,HOP!A:L,12,0)</f>
        <v>167.51</v>
      </c>
      <c r="F5" s="4" t="str">
        <f>VLOOKUP(A5,HOP!A:C,3,0)</f>
        <v>2239382</v>
      </c>
      <c r="G5" s="4">
        <f>D5-E5</f>
        <v>0</v>
      </c>
      <c r="H5" s="4" t="str">
        <f>$H$1&amp;F5</f>
        <v>，2239382</v>
      </c>
    </row>
    <row r="7" spans="4:4">
      <c r="D7" s="4">
        <f>SUM(D2:D6)</f>
        <v>2177.66</v>
      </c>
    </row>
    <row r="8" spans="4:4">
      <c r="D8" s="4" t="s">
        <v>45</v>
      </c>
    </row>
    <row r="12" spans="1:1">
      <c r="A12" s="4" t="s">
        <v>46</v>
      </c>
    </row>
    <row r="13" spans="1:1">
      <c r="A1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16182728739</v>
      </c>
      <c r="B2" s="1" t="s">
        <v>65</v>
      </c>
      <c r="C2" s="1" t="s">
        <v>66</v>
      </c>
      <c r="D2" s="1" t="s">
        <v>67</v>
      </c>
      <c r="E2" s="1" t="s">
        <v>42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16175917376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79</v>
      </c>
      <c r="G3" s="1" t="s">
        <v>68</v>
      </c>
      <c r="H3" s="1" t="s">
        <v>69</v>
      </c>
      <c r="I3" s="1" t="s">
        <v>83</v>
      </c>
      <c r="J3" s="1" t="s">
        <v>71</v>
      </c>
      <c r="K3" s="1" t="s">
        <v>83</v>
      </c>
      <c r="L3" s="1" t="s">
        <v>83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84</v>
      </c>
      <c r="R3" s="1" t="s">
        <v>76</v>
      </c>
      <c r="S3" s="1" t="s">
        <v>77</v>
      </c>
      <c r="T3" s="1" t="s">
        <v>78</v>
      </c>
    </row>
    <row r="4" s="1" customFormat="1" spans="1:20">
      <c r="A4" s="3">
        <v>16173745081</v>
      </c>
      <c r="B4" s="1" t="s">
        <v>79</v>
      </c>
      <c r="C4" s="1" t="s">
        <v>85</v>
      </c>
      <c r="D4" s="1" t="s">
        <v>86</v>
      </c>
      <c r="E4" s="1" t="s">
        <v>36</v>
      </c>
      <c r="F4" s="1" t="s">
        <v>79</v>
      </c>
      <c r="G4" s="1" t="s">
        <v>68</v>
      </c>
      <c r="H4" s="1" t="s">
        <v>69</v>
      </c>
      <c r="I4" s="1" t="s">
        <v>87</v>
      </c>
      <c r="J4" s="1" t="s">
        <v>71</v>
      </c>
      <c r="K4" s="1" t="s">
        <v>87</v>
      </c>
      <c r="L4" s="1" t="s">
        <v>87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88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16173022507</v>
      </c>
      <c r="B5" s="1" t="s">
        <v>79</v>
      </c>
      <c r="C5" s="1" t="s">
        <v>89</v>
      </c>
      <c r="D5" s="1" t="s">
        <v>90</v>
      </c>
      <c r="E5" s="1" t="s">
        <v>30</v>
      </c>
      <c r="F5" s="1" t="s">
        <v>79</v>
      </c>
      <c r="G5" s="1" t="s">
        <v>68</v>
      </c>
      <c r="H5" s="1" t="s">
        <v>69</v>
      </c>
      <c r="I5" s="1" t="s">
        <v>91</v>
      </c>
      <c r="J5" s="1" t="s">
        <v>71</v>
      </c>
      <c r="K5" s="1" t="s">
        <v>91</v>
      </c>
      <c r="L5" s="1" t="s">
        <v>91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92</v>
      </c>
      <c r="R5" s="1" t="s">
        <v>76</v>
      </c>
      <c r="S5" s="1" t="s">
        <v>77</v>
      </c>
      <c r="T5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2021-09-17T02:16:59Z</dcterms:created>
  <dcterms:modified xsi:type="dcterms:W3CDTF">2021-09-17T02:19:42Z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8EECFC54B6B545E6ACAB17C183946AAF</vt:lpwstr>
  </property>
  <property fmtid="{D5CDD505-2E9C-101B-9397-08002B2CF9AE}" pid="3" name="KSOProductBuildVer">
    <vt:lpwstr>2052-11.1.0.10938</vt:lpwstr>
  </property>
</Properties>
</file>