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对账!$1:$39</definedName>
  </definedNames>
  <calcPr calcId="144525"/>
</workbook>
</file>

<file path=xl/sharedStrings.xml><?xml version="1.0" encoding="utf-8"?>
<sst xmlns="http://schemas.openxmlformats.org/spreadsheetml/2006/main" count="863" uniqueCount="317">
  <si>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</si>
  <si>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</si>
  <si>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</si>
  <si>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</si>
  <si>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</si>
  <si>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</si>
  <si>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</si>
  <si>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</si>
  <si>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</si>
  <si>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</si>
  <si>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</si>
  <si>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</si>
  <si>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</si>
  <si>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</si>
  <si>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</si>
  <si>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</si>
  <si>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</si>
  <si>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</si>
  <si>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</si>
  <si>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</si>
  <si>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</si>
  <si>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</si>
  <si>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</si>
  <si>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</si>
  <si>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</si>
  <si>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</si>
  <si>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</si>
  <si>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[阿尔伯克基]老城区阿尔伯克尔基酒店(Hotel Albuquerque at Old Town)(39641100)</t>
  </si>
  <si>
    <t>传统客房1张特大床&lt;不退款&gt;&lt;2人入住&gt;</t>
  </si>
  <si>
    <t>USD</t>
  </si>
  <si>
    <t>Addams/Skyler Wayne</t>
  </si>
  <si>
    <t>CA5326210918USD</t>
  </si>
  <si>
    <t>未提现</t>
  </si>
  <si>
    <t>携程开票</t>
  </si>
  <si>
    <t>退单</t>
  </si>
  <si>
    <t>[纽约]纽约曼哈顿/世界贸易中心区万豪居家酒店(Residence Inn by Marriott New York Downtown Manhattan/World Trade Center Area)(39038282)</t>
  </si>
  <si>
    <t>特大床工作室房&lt;不退款&gt;&lt;2人入住&gt;</t>
  </si>
  <si>
    <t>Johnson/Felicia,Jones/Marques</t>
  </si>
  <si>
    <t>[舍伯恩]半月 - 谢尔本马斯顿旅馆(Half Moon, Sherborne by Marston's Inns)(39603934)</t>
  </si>
  <si>
    <t>双人间&lt;不退款&gt;&lt;2人入住&gt;</t>
  </si>
  <si>
    <t>Brooks/Greg</t>
  </si>
  <si>
    <t>[圣洛朗－德米尔]东里昂机场圣艾修伯里普瑞米尔经典酒店(Premiere Classe Lyon Est Aeroport Saint Exupery)(39684611)</t>
  </si>
  <si>
    <t>双人房&lt;不退款&gt;&lt;2人入住&gt;</t>
  </si>
  <si>
    <t>BERILLE/Jeremie,BERILLE/Amanda</t>
  </si>
  <si>
    <t>[丹佛]柯蒂斯- 希尔顿逸林酒店(The Curtis- A DoubleTree by Hilton Hotel)(37206118)</t>
  </si>
  <si>
    <t>一张特大床无障碍淋浴房&lt;不退款&gt;&lt;2人入住&gt;</t>
  </si>
  <si>
    <t>Story/Alec,Shapiro/Andrew</t>
  </si>
  <si>
    <t>[谢尔西]瑞莱斯崔西水疗公寓酒店(Relais Spa Chessy Residence)(39042959)</t>
  </si>
  <si>
    <t>精致套房&lt;不退款&gt;&lt;2人入住&gt;</t>
  </si>
  <si>
    <t>sebag/anthony</t>
  </si>
  <si>
    <t>[查尔斯顿]查尔斯顿凯悦嘉寓酒店 - 位于历史区(Hyatt House Charleston - Historic District)(37222514)</t>
  </si>
  <si>
    <t>特大床房&lt;不退款&gt;&lt;2人入住&gt;</t>
  </si>
  <si>
    <t>Snider/Margaret</t>
  </si>
  <si>
    <t>[麦迪逊]麦迪逊机场舒适酒店(Comfort Inn &amp; Suites Madison - Airport)(37224300)</t>
  </si>
  <si>
    <t>标准房, 1 张特大床房&lt;2人入住&gt;&lt;不退款&gt;&lt;早餐&gt;</t>
  </si>
  <si>
    <t>Lucas/Evette</t>
  </si>
  <si>
    <t>[罗斯蒙特]芝加哥奥黑尔皇冠假日酒店与会议中心(Crowne Plaza Chicago O'Hare Hotel &amp; Conference Center, an Ihg Hotel)(37205724)</t>
  </si>
  <si>
    <t>标准房&lt;不退款&gt;&lt;2人入住&gt;</t>
  </si>
  <si>
    <t>Sherman/Justin L</t>
  </si>
  <si>
    <t>[爱因霍温]爱因霍温学生酒店(The Student Hotel Eindhoven)(44800627)</t>
  </si>
  <si>
    <t>双人床房&lt;不退款&gt;&lt;2人入住&gt;</t>
  </si>
  <si>
    <t>Van Horne/Catharina Hendrina Maria</t>
  </si>
  <si>
    <t>EXP-1828023464</t>
  </si>
  <si>
    <t>[拉格拉斯里]瑟堡民宿酒店(B&amp;B Hotel Cherbourg)(46069814)</t>
  </si>
  <si>
    <t>Lefebvre/Corinne</t>
  </si>
  <si>
    <t>[Weisenberg Township]格拉斯贝恩酒店(Glasbern Inn)(40034689)</t>
  </si>
  <si>
    <t>包装间&lt;不退款&gt;&lt;2人入住&gt;</t>
  </si>
  <si>
    <t>Walker/William</t>
  </si>
  <si>
    <t>[法兰克福]法兰克福萨克斯城市设计酒店(Saks Urban Design Hotel Frankfurt)(39675934)</t>
  </si>
  <si>
    <t>高级双人房&lt;不退款&gt;&lt;2人入住&gt;</t>
  </si>
  <si>
    <t>Schulz-Isenbeck/Tobias</t>
  </si>
  <si>
    <t>[贝德福德]波士顿贝德福德广场酒店(Bedford Plaza Hotel-Boston)(39995193)</t>
  </si>
  <si>
    <t>豪华客房2张双人床&lt;不退款&gt;&lt;2人入住&gt;</t>
  </si>
  <si>
    <t>Pardo/Danisa</t>
  </si>
  <si>
    <t>EXP-1828968989</t>
  </si>
  <si>
    <t>EXP-1828968991</t>
  </si>
  <si>
    <t>取消</t>
  </si>
  <si>
    <t>[特雷盖于]普瑞米尔圣布里尔克特杰经典酒店(Premiere Classe St Brieuc Tregueux)(39684446)</t>
  </si>
  <si>
    <t>标准大床房&lt;不退款&gt;&lt;2人入住&gt;</t>
  </si>
  <si>
    <t>lambert bellemer/christine</t>
  </si>
  <si>
    <t>[布鲁塞尔]布鲁塞尔阳高那酒店(Yadoya Hotel Bruxelles)(39048717)</t>
  </si>
  <si>
    <t>Tewelde/Yonas</t>
  </si>
  <si>
    <t>P09-FC51250</t>
  </si>
  <si>
    <t>[Wayzata]登陆酒店(The Hotel Landing)(40015369)</t>
  </si>
  <si>
    <t>高级客房2张大床&lt;不退款&gt;&lt;2人入住&gt;</t>
  </si>
  <si>
    <t>Smith/Mark</t>
  </si>
  <si>
    <t>[茹伊欧萨什]普瑞米尔梅兹苏德朱伊奥阿切经典酒店(Premiere Classe Metz Sud Jouy Aux Arches)(45977522)</t>
  </si>
  <si>
    <t>标准间1双人床&lt;不退款&gt;&lt;2人入住&gt;</t>
  </si>
  <si>
    <t>keskin/ceylan</t>
  </si>
  <si>
    <t>[Le Grand-Quevilly]鲁昂南－博览会公园普瑞米尔经典酒店(Premiere Classe Rouen Sud - Parc des Expositions)(39683756)</t>
  </si>
  <si>
    <t>ALAMI/MAHMOUD</t>
  </si>
  <si>
    <t>[米尔布雷]旧金山机场威斯丁酒店(The Westin San Francisco Airport)(37242048)</t>
  </si>
  <si>
    <t>客房带特大床&lt;不退款&gt;&lt;2人入住&gt;</t>
  </si>
  <si>
    <t>WU/ZHOUCHONGHAO</t>
  </si>
  <si>
    <t>[伊斯兰堡]普拉帕国际酒店(Hotel de Papae Intl)(39636141)</t>
  </si>
  <si>
    <t>标准双床房&lt;不退款&gt;&lt;2人入住&gt;</t>
  </si>
  <si>
    <t>LI/SHIPENG,zou/peng</t>
  </si>
  <si>
    <t>[新加坡]新加坡威大酒店 - 明古连(V Hotel Bencoolen)(37212180)</t>
  </si>
  <si>
    <t>高级房&lt;不退款&gt;&lt;2人入住&gt;</t>
  </si>
  <si>
    <t>Abdullah/Nur Atika,Mahmood/Sulaiman</t>
  </si>
  <si>
    <t>[迪拜]迪拜梅艾萨姆雅乐轩酒店(Aloft Me'Aisam, Dubai)(44689176)</t>
  </si>
  <si>
    <t>雅乐轩双床房&lt;不退款&gt;&lt;2人入住&gt;</t>
  </si>
  <si>
    <t>Wang/Cong</t>
  </si>
  <si>
    <t>[沃灵顿]沃灵顿乡村酒店(Village Hotel Warrington)(37213655)</t>
  </si>
  <si>
    <t>Walters/Leah</t>
  </si>
  <si>
    <t>BEN/WEI</t>
  </si>
  <si>
    <t>[欧博讷]巴拉丁斯奥伯尼城市酒店(Urban by Balladins Eaubonne)(45977502)</t>
  </si>
  <si>
    <t>标准双人间&lt;不退款&gt;&lt;2人入住&gt;</t>
  </si>
  <si>
    <t>El feliani/Hicham</t>
  </si>
  <si>
    <t>321-155891-11039</t>
  </si>
  <si>
    <t>[南雅加达]卡里巴塔瑞士贝尔住宅酒店(Swiss-Belresidences Kalibata)(37204090)</t>
  </si>
  <si>
    <t>豪华双床房&lt;不退款&gt;&lt;2人入住&gt;</t>
  </si>
  <si>
    <t>wijaya/sandhy</t>
  </si>
  <si>
    <t>[南雅茅斯]蓝石度假酒店(Blue Rock Resort)(48132594)</t>
  </si>
  <si>
    <t>标准双人房&lt;不退款&gt;&lt;2人入住&gt;</t>
  </si>
  <si>
    <t>Avakian/Ara</t>
  </si>
  <si>
    <t>[莱伊]大土耳其之家餐厅酒店(Logis Hotel Restaurant le Grand Turc)(46581619)</t>
  </si>
  <si>
    <t>舒适双人床房&lt;不退款&gt;&lt;2人入住&gt;</t>
  </si>
  <si>
    <t>Ropers/Christine</t>
  </si>
  <si>
    <t>，</t>
  </si>
  <si>
    <t>本期扣款1.38</t>
  </si>
  <si>
    <t>9.13 可退102</t>
  </si>
  <si>
    <t>A210918093320481</t>
  </si>
  <si>
    <t>USD / HKD 当前参考汇率: 7.78284</t>
  </si>
  <si>
    <t>总计：3575.62 USD/
27828.48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</si>
  <si>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</si>
  <si>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</si>
  <si>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</si>
  <si>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</si>
  <si>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</si>
  <si>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</si>
  <si>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</si>
  <si>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</si>
  <si>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</si>
  <si>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</si>
  <si>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</si>
  <si>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</si>
  <si>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</si>
  <si>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</si>
  <si>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</si>
  <si>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</si>
  <si>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</si>
  <si>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2021-09-14</t>
  </si>
  <si>
    <t>2253662</t>
  </si>
  <si>
    <t>蓝石度假酒店</t>
  </si>
  <si>
    <t>Avakian Ara</t>
  </si>
  <si>
    <t>2021-09-15</t>
  </si>
  <si>
    <t>退房日周结</t>
  </si>
  <si>
    <t>944.07</t>
  </si>
  <si>
    <t>146.00</t>
  </si>
  <si>
    <t>0</t>
  </si>
  <si>
    <t>0.00</t>
  </si>
  <si>
    <t>携程盛景国际直连</t>
  </si>
  <si>
    <t>2021-09-14 20:33:01</t>
  </si>
  <si>
    <t>否</t>
  </si>
  <si>
    <t>汇智国际旅游发展有限公司</t>
  </si>
  <si>
    <t>直连</t>
  </si>
  <si>
    <t>2253562</t>
  </si>
  <si>
    <t>巴拉丁奥伯尼酒店</t>
  </si>
  <si>
    <t>El feliani Hicham</t>
  </si>
  <si>
    <t>426.77</t>
  </si>
  <si>
    <t>66.00</t>
  </si>
  <si>
    <t>2021-09-14 19:13:55</t>
  </si>
  <si>
    <t>2253528</t>
  </si>
  <si>
    <t>旧金山机场威斯汀酒店</t>
  </si>
  <si>
    <t>BEN WEI</t>
  </si>
  <si>
    <t>1015.19</t>
  </si>
  <si>
    <t>157.00</t>
  </si>
  <si>
    <t>2021-09-14 18:46:04</t>
  </si>
  <si>
    <t>2253451</t>
  </si>
  <si>
    <t>沃灵顿乡村酒店</t>
  </si>
  <si>
    <t>Walters Leah</t>
  </si>
  <si>
    <t>969.93</t>
  </si>
  <si>
    <t>150.00</t>
  </si>
  <si>
    <t>2021-09-14 17:55:20</t>
  </si>
  <si>
    <t>2253383</t>
  </si>
  <si>
    <t>迪拜梅艾萨姆雅乐轩酒店</t>
  </si>
  <si>
    <t>Wang Cong</t>
  </si>
  <si>
    <t>375.04</t>
  </si>
  <si>
    <t>58.00</t>
  </si>
  <si>
    <t>2021-09-14 16:51:31</t>
  </si>
  <si>
    <t>2253337</t>
  </si>
  <si>
    <t>新加坡威大酒店－明古连</t>
  </si>
  <si>
    <t>Abdullah Nur Atika,Mahmood Sulaiman</t>
  </si>
  <si>
    <t>387.97</t>
  </si>
  <si>
    <t>60.00</t>
  </si>
  <si>
    <t>2021-09-14 16:06:53</t>
  </si>
  <si>
    <t>2253260</t>
  </si>
  <si>
    <t>普拉帕国际酒店</t>
  </si>
  <si>
    <t>LI SHIPENG,zou peng</t>
  </si>
  <si>
    <t>290.98</t>
  </si>
  <si>
    <t>45.00</t>
  </si>
  <si>
    <t>2021-09-14 14:38:13</t>
  </si>
  <si>
    <t>2253198</t>
  </si>
  <si>
    <t>WU ZHOUCHONGHAO</t>
  </si>
  <si>
    <t>2021-09-14 13:41:41</t>
  </si>
  <si>
    <t>2252813</t>
  </si>
  <si>
    <t>鲁昂南部 - 展览中心普瑞米尔经典酒店</t>
  </si>
  <si>
    <t>ALAMI MAHMOUD</t>
  </si>
  <si>
    <t>278.05</t>
  </si>
  <si>
    <t>43.00</t>
  </si>
  <si>
    <t>2021-09-14 05:19:53</t>
  </si>
  <si>
    <t>2252745</t>
  </si>
  <si>
    <t>梅斯南茹伊奥阿尔谢高级酒店</t>
  </si>
  <si>
    <t>keskin ceylan</t>
  </si>
  <si>
    <t>271.28</t>
  </si>
  <si>
    <t>42.00</t>
  </si>
  <si>
    <t>2021-09-14 00:47:38</t>
  </si>
  <si>
    <t>2252735</t>
  </si>
  <si>
    <t>登陆酒店</t>
  </si>
  <si>
    <t>Smith Mark</t>
  </si>
  <si>
    <t>1963.57</t>
  </si>
  <si>
    <t>304.00</t>
  </si>
  <si>
    <t>2021-09-14 00:38:46</t>
  </si>
  <si>
    <t>2021-09-13</t>
  </si>
  <si>
    <t>2252609</t>
  </si>
  <si>
    <t>亚都雅酒店</t>
  </si>
  <si>
    <t>Tewelde Yonas</t>
  </si>
  <si>
    <t>684.66</t>
  </si>
  <si>
    <t>106.00</t>
  </si>
  <si>
    <t>2021-09-13 20:58:18</t>
  </si>
  <si>
    <t>2252602</t>
  </si>
  <si>
    <t>普瑞米尔圣布里尔克特杰经典酒店</t>
  </si>
  <si>
    <t>lambert bellemer christine</t>
  </si>
  <si>
    <t>297.12</t>
  </si>
  <si>
    <t>46.00</t>
  </si>
  <si>
    <t>2021-09-13 20:47:52</t>
  </si>
  <si>
    <t>2251882</t>
  </si>
  <si>
    <t>波士顿贝德福德广场酒店</t>
  </si>
  <si>
    <t>Pardo Danisa</t>
  </si>
  <si>
    <t>2021-09-13 06:07:12</t>
  </si>
  <si>
    <t>2251879</t>
  </si>
  <si>
    <t>法兰克福 SAKS 厄本设计酒店</t>
  </si>
  <si>
    <t>Schulz-Isenbeck Tobias</t>
  </si>
  <si>
    <t>1117.42</t>
  </si>
  <si>
    <t>173.00</t>
  </si>
  <si>
    <t>2021-09-13 05:52:27</t>
  </si>
  <si>
    <t>2251851</t>
  </si>
  <si>
    <t>格兰斯伯酒店</t>
  </si>
  <si>
    <t>Walker William</t>
  </si>
  <si>
    <t>1440.38</t>
  </si>
  <si>
    <t>223.00</t>
  </si>
  <si>
    <t>2021-09-13 02:44:14</t>
  </si>
  <si>
    <t>2021-09-12</t>
  </si>
  <si>
    <t>2251370</t>
  </si>
  <si>
    <t>瑟堡民宿酒店</t>
  </si>
  <si>
    <t>Lefebvre Corinne</t>
  </si>
  <si>
    <t>1085.13</t>
  </si>
  <si>
    <t>168.00</t>
  </si>
  <si>
    <t>2021-09-12 15:29:29</t>
  </si>
  <si>
    <t>2021-09-10</t>
  </si>
  <si>
    <t>2249605</t>
  </si>
  <si>
    <t>爱因霍温学生酒店</t>
  </si>
  <si>
    <t>Van Horne Catharina Hendrina Maria</t>
  </si>
  <si>
    <t>621.04</t>
  </si>
  <si>
    <t>96.00</t>
  </si>
  <si>
    <t>2021-09-10 20:45:51</t>
  </si>
  <si>
    <t>2248764</t>
  </si>
  <si>
    <t xml:space="preserve">芝加哥奥黑尔皇冠假日酒店与会议中心 </t>
  </si>
  <si>
    <t>Sherman Justin L</t>
  </si>
  <si>
    <t>718.08</t>
  </si>
  <si>
    <t>111.00</t>
  </si>
  <si>
    <t>2021-09-10 03:30:17</t>
  </si>
  <si>
    <t>2248754</t>
  </si>
  <si>
    <t>麦迪逊机场舒适酒店</t>
  </si>
  <si>
    <t>Lucas Evette</t>
  </si>
  <si>
    <t>562.82</t>
  </si>
  <si>
    <t>87.00</t>
  </si>
  <si>
    <t>2021-09-10 03:15:12</t>
  </si>
  <si>
    <t>2248734</t>
  </si>
  <si>
    <t>查尔斯顿凯悦嘉寓酒店 - 位于历史区</t>
  </si>
  <si>
    <t>Snider Margaret</t>
  </si>
  <si>
    <t>1345.59</t>
  </si>
  <si>
    <t>208.00</t>
  </si>
  <si>
    <t>2021-09-10 01:41:24</t>
  </si>
  <si>
    <t>2021-09-09</t>
  </si>
  <si>
    <t>2248518</t>
  </si>
  <si>
    <t>瑞莱斯崔西水疗公寓酒店</t>
  </si>
  <si>
    <t>sebag anthony</t>
  </si>
  <si>
    <t>2448.00</t>
  </si>
  <si>
    <t>378.00</t>
  </si>
  <si>
    <t>2021-09-09 20:48:35</t>
  </si>
  <si>
    <t>2247948</t>
  </si>
  <si>
    <t>柯蒂斯- 希尔顿逸林酒店</t>
  </si>
  <si>
    <t>Story Alec,Shapiro Andrew</t>
  </si>
  <si>
    <t>2117.72</t>
  </si>
  <si>
    <t>327.00</t>
  </si>
  <si>
    <t>2021-09-09 11:11:45</t>
  </si>
  <si>
    <t>2021-09-03</t>
  </si>
  <si>
    <t>2241321</t>
  </si>
  <si>
    <t>东里昂机场圣艾修伯里普瑞米尔经典酒店</t>
  </si>
  <si>
    <t>BERILLE Jeremie,BERILLE Amanda</t>
  </si>
  <si>
    <t>284.86</t>
  </si>
  <si>
    <t>44.00</t>
  </si>
  <si>
    <t>2021-09-03 00:39:29</t>
  </si>
  <si>
    <t>2021-08-27</t>
  </si>
  <si>
    <t>2234970</t>
  </si>
  <si>
    <t>半月马斯顿旅馆</t>
  </si>
  <si>
    <t>Brooks Greg</t>
  </si>
  <si>
    <t>1585.07</t>
  </si>
  <si>
    <t>244.00</t>
  </si>
  <si>
    <t>2021-08-27 20:55:26</t>
  </si>
  <si>
    <t>2021-08-24</t>
  </si>
  <si>
    <t>2231066</t>
  </si>
  <si>
    <t>纽约曼哈顿/世界贸易中心区万豪居家客栈酒店</t>
  </si>
  <si>
    <t>Johnson Felicia,Jones Marques</t>
  </si>
  <si>
    <t>1331.93</t>
  </si>
  <si>
    <t>205.00</t>
  </si>
  <si>
    <t>2021-08-24 04:55:45</t>
  </si>
  <si>
    <t>2021-08-13</t>
  </si>
  <si>
    <t>2222543</t>
  </si>
  <si>
    <t>老城区阿尔伯克基酒店</t>
  </si>
  <si>
    <t>Addams Skyler Wayne</t>
  </si>
  <si>
    <t>35.00</t>
  </si>
  <si>
    <t>34</t>
  </si>
  <si>
    <t>227</t>
  </si>
  <si>
    <t>2021-08-19 11:46:55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</si>
</sst>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2" borderId="6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16059868427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44453</v>
      </c>
      <c r="G2" s="5">
        <v>44454</v>
      </c>
      <c r="H2" s="4">
        <v>1</v>
      </c>
      <c r="I2" s="4">
        <v>1</v>
      </c>
      <c r="J2" s="4">
        <v>1</v>
      </c>
      <c r="K2" s="4" t="s">
        <v>29</v>
      </c>
      <c r="L2" s="4">
        <v>170</v>
      </c>
      <c r="M2" s="4">
        <v>170</v>
      </c>
      <c r="N2" s="4" t="s">
        <v>30</v>
      </c>
      <c r="O2" s="4" t="s">
        <v>31</v>
      </c>
      <c r="P2" s="4" t="s">
        <v>32</v>
      </c>
      <c r="Q2" s="4">
        <v>0</v>
      </c>
      <c r="R2" s="6">
        <v>44421</v>
      </c>
      <c r="S2" s="5">
        <v>44457</v>
      </c>
      <c r="T2" s="4" t="s">
        <v>33</v>
      </c>
      <c r="U2" s="4">
        <v>170</v>
      </c>
      <c r="V2" s="4">
        <v>0</v>
      </c>
      <c r="W2" s="4">
        <v>0</v>
      </c>
      <c r="X2" s="4">
        <v>2222543</v>
      </c>
    </row>
    <row r="3" s="4" customFormat="1" spans="1:24">
      <c r="A3" s="4">
        <v>16059868427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44453</v>
      </c>
      <c r="G3" s="5">
        <v>44454</v>
      </c>
      <c r="H3" s="4">
        <v>1</v>
      </c>
      <c r="I3" s="4">
        <v>1</v>
      </c>
      <c r="J3" s="4">
        <v>1</v>
      </c>
      <c r="K3" s="4" t="s">
        <v>29</v>
      </c>
      <c r="L3" s="4">
        <v>-136.38</v>
      </c>
      <c r="M3" s="4">
        <v>-136.38</v>
      </c>
      <c r="N3" s="4" t="s">
        <v>30</v>
      </c>
      <c r="O3" s="4" t="s">
        <v>31</v>
      </c>
      <c r="P3" s="4" t="s">
        <v>32</v>
      </c>
      <c r="Q3" s="4">
        <v>0</v>
      </c>
      <c r="R3" s="6">
        <v>44421</v>
      </c>
      <c r="S3" s="5">
        <v>44457</v>
      </c>
      <c r="T3" s="4" t="s">
        <v>33</v>
      </c>
      <c r="U3" s="4">
        <v>-136.38</v>
      </c>
      <c r="V3" s="4">
        <v>0</v>
      </c>
      <c r="W3" s="4">
        <v>0</v>
      </c>
      <c r="X3" s="4">
        <v>2222543</v>
      </c>
    </row>
    <row r="4" s="4" customFormat="1" spans="1:24">
      <c r="A4" s="4">
        <v>16122175540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44453</v>
      </c>
      <c r="G4" s="5">
        <v>44454</v>
      </c>
      <c r="H4" s="4">
        <v>1</v>
      </c>
      <c r="I4" s="4">
        <v>1</v>
      </c>
      <c r="J4" s="4">
        <v>1</v>
      </c>
      <c r="K4" s="4" t="s">
        <v>29</v>
      </c>
      <c r="L4" s="4">
        <v>205</v>
      </c>
      <c r="M4" s="4">
        <v>205</v>
      </c>
      <c r="N4" s="4" t="s">
        <v>37</v>
      </c>
      <c r="O4" s="4" t="s">
        <v>31</v>
      </c>
      <c r="P4" s="4" t="s">
        <v>32</v>
      </c>
      <c r="Q4" s="4">
        <v>0</v>
      </c>
      <c r="R4" s="6">
        <v>44432</v>
      </c>
      <c r="S4" s="5">
        <v>44457</v>
      </c>
      <c r="T4" s="4" t="s">
        <v>33</v>
      </c>
      <c r="U4" s="4">
        <v>205</v>
      </c>
      <c r="V4" s="4">
        <v>0</v>
      </c>
      <c r="W4" s="4">
        <v>0</v>
      </c>
      <c r="X4" s="4">
        <v>2231066</v>
      </c>
    </row>
    <row r="5" s="4" customFormat="1" spans="1:24">
      <c r="A5" s="4">
        <v>16149986312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44452</v>
      </c>
      <c r="G5" s="5">
        <v>44454</v>
      </c>
      <c r="H5" s="4">
        <v>1</v>
      </c>
      <c r="I5" s="4">
        <v>2</v>
      </c>
      <c r="J5" s="4">
        <v>2</v>
      </c>
      <c r="K5" s="4" t="s">
        <v>29</v>
      </c>
      <c r="L5" s="4">
        <v>244</v>
      </c>
      <c r="M5" s="4">
        <v>244</v>
      </c>
      <c r="N5" s="4" t="s">
        <v>40</v>
      </c>
      <c r="O5" s="4" t="s">
        <v>31</v>
      </c>
      <c r="P5" s="4" t="s">
        <v>32</v>
      </c>
      <c r="Q5" s="4">
        <v>0</v>
      </c>
      <c r="R5" s="6">
        <v>44435</v>
      </c>
      <c r="S5" s="5">
        <v>44457</v>
      </c>
      <c r="T5" s="4" t="s">
        <v>33</v>
      </c>
      <c r="U5" s="4">
        <v>244</v>
      </c>
      <c r="V5" s="4">
        <v>0</v>
      </c>
      <c r="W5" s="4">
        <v>0</v>
      </c>
      <c r="X5" s="4">
        <v>2234970</v>
      </c>
    </row>
    <row r="6" s="4" customFormat="1" spans="1:25">
      <c r="A6" s="4">
        <v>16193567940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44453</v>
      </c>
      <c r="G6" s="5">
        <v>44454</v>
      </c>
      <c r="H6" s="4">
        <v>1</v>
      </c>
      <c r="I6" s="4">
        <v>1</v>
      </c>
      <c r="J6" s="4">
        <v>1</v>
      </c>
      <c r="K6" s="4" t="s">
        <v>29</v>
      </c>
      <c r="L6" s="4">
        <v>44</v>
      </c>
      <c r="M6" s="4">
        <v>44</v>
      </c>
      <c r="N6" s="4" t="s">
        <v>43</v>
      </c>
      <c r="O6" s="4" t="s">
        <v>31</v>
      </c>
      <c r="P6" s="4" t="s">
        <v>32</v>
      </c>
      <c r="Q6" s="4">
        <v>0</v>
      </c>
      <c r="R6" s="6">
        <v>44442</v>
      </c>
      <c r="S6" s="5">
        <v>44457</v>
      </c>
      <c r="T6" s="4" t="s">
        <v>33</v>
      </c>
      <c r="U6" s="4">
        <v>44</v>
      </c>
      <c r="V6" s="4">
        <v>0</v>
      </c>
      <c r="W6" s="4">
        <v>0</v>
      </c>
      <c r="X6" s="4">
        <v>2241321</v>
      </c>
      <c r="Y6" s="4">
        <v>2352021575</v>
      </c>
    </row>
    <row r="7" s="4" customFormat="1" spans="1:25">
      <c r="A7" s="4">
        <v>16240870754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44452</v>
      </c>
      <c r="G7" s="5">
        <v>44454</v>
      </c>
      <c r="H7" s="4">
        <v>1</v>
      </c>
      <c r="I7" s="4">
        <v>2</v>
      </c>
      <c r="J7" s="4">
        <v>2</v>
      </c>
      <c r="K7" s="4" t="s">
        <v>29</v>
      </c>
      <c r="L7" s="4">
        <v>327</v>
      </c>
      <c r="M7" s="4">
        <v>327</v>
      </c>
      <c r="N7" s="4" t="s">
        <v>46</v>
      </c>
      <c r="O7" s="4" t="s">
        <v>31</v>
      </c>
      <c r="P7" s="4" t="s">
        <v>32</v>
      </c>
      <c r="Q7" s="4">
        <v>0</v>
      </c>
      <c r="R7" s="6">
        <v>44448</v>
      </c>
      <c r="S7" s="5">
        <v>44457</v>
      </c>
      <c r="T7" s="4" t="s">
        <v>33</v>
      </c>
      <c r="U7" s="4">
        <v>327</v>
      </c>
      <c r="V7" s="4">
        <v>0</v>
      </c>
      <c r="W7" s="4">
        <v>0</v>
      </c>
      <c r="X7" s="4">
        <v>2247948</v>
      </c>
      <c r="Y7" s="4">
        <v>83203465</v>
      </c>
    </row>
    <row r="8" s="4" customFormat="1" spans="1:25">
      <c r="A8" s="4">
        <v>16247071762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44452</v>
      </c>
      <c r="G8" s="5">
        <v>44454</v>
      </c>
      <c r="H8" s="4">
        <v>1</v>
      </c>
      <c r="I8" s="4">
        <v>2</v>
      </c>
      <c r="J8" s="4">
        <v>2</v>
      </c>
      <c r="K8" s="4" t="s">
        <v>29</v>
      </c>
      <c r="L8" s="4">
        <v>378</v>
      </c>
      <c r="M8" s="4">
        <v>378</v>
      </c>
      <c r="N8" s="4" t="s">
        <v>49</v>
      </c>
      <c r="O8" s="4" t="s">
        <v>31</v>
      </c>
      <c r="P8" s="4" t="s">
        <v>32</v>
      </c>
      <c r="Q8" s="4">
        <v>0</v>
      </c>
      <c r="R8" s="6">
        <v>44448</v>
      </c>
      <c r="S8" s="5">
        <v>44457</v>
      </c>
      <c r="T8" s="4" t="s">
        <v>33</v>
      </c>
      <c r="U8" s="4">
        <v>378</v>
      </c>
      <c r="V8" s="4">
        <v>0</v>
      </c>
      <c r="W8" s="4">
        <v>0</v>
      </c>
      <c r="X8" s="4">
        <v>2248518</v>
      </c>
      <c r="Y8" s="4">
        <v>9178376</v>
      </c>
    </row>
    <row r="9" s="4" customFormat="1" spans="1:25">
      <c r="A9" s="4">
        <v>16248250640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44453</v>
      </c>
      <c r="G9" s="5">
        <v>44454</v>
      </c>
      <c r="H9" s="4">
        <v>1</v>
      </c>
      <c r="I9" s="4">
        <v>1</v>
      </c>
      <c r="J9" s="4">
        <v>1</v>
      </c>
      <c r="K9" s="4" t="s">
        <v>29</v>
      </c>
      <c r="L9" s="4">
        <v>208</v>
      </c>
      <c r="M9" s="4">
        <v>208</v>
      </c>
      <c r="N9" s="4" t="s">
        <v>52</v>
      </c>
      <c r="O9" s="4" t="s">
        <v>31</v>
      </c>
      <c r="P9" s="4" t="s">
        <v>32</v>
      </c>
      <c r="Q9" s="4">
        <v>0</v>
      </c>
      <c r="R9" s="6">
        <v>44449</v>
      </c>
      <c r="S9" s="5">
        <v>44457</v>
      </c>
      <c r="T9" s="4" t="s">
        <v>33</v>
      </c>
      <c r="U9" s="4">
        <v>208</v>
      </c>
      <c r="V9" s="4">
        <v>0</v>
      </c>
      <c r="W9" s="4">
        <v>0</v>
      </c>
      <c r="X9" s="4">
        <v>2248734</v>
      </c>
      <c r="Y9" s="4">
        <v>43731920</v>
      </c>
    </row>
    <row r="10" s="4" customFormat="1" spans="1:25">
      <c r="A10" s="4">
        <v>16248308372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44453</v>
      </c>
      <c r="G10" s="5">
        <v>44454</v>
      </c>
      <c r="H10" s="4">
        <v>1</v>
      </c>
      <c r="I10" s="4">
        <v>1</v>
      </c>
      <c r="J10" s="4">
        <v>1</v>
      </c>
      <c r="K10" s="4" t="s">
        <v>29</v>
      </c>
      <c r="L10" s="4">
        <v>87</v>
      </c>
      <c r="M10" s="4">
        <v>87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44449</v>
      </c>
      <c r="S10" s="5">
        <v>44457</v>
      </c>
      <c r="T10" s="4" t="s">
        <v>33</v>
      </c>
      <c r="U10" s="4">
        <v>87</v>
      </c>
      <c r="V10" s="4">
        <v>0</v>
      </c>
      <c r="W10" s="4">
        <v>0</v>
      </c>
      <c r="X10" s="4">
        <v>2248754</v>
      </c>
      <c r="Y10" s="4">
        <v>44158538</v>
      </c>
    </row>
    <row r="11" s="4" customFormat="1" spans="1:24">
      <c r="A11" s="4">
        <v>16248324682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44453</v>
      </c>
      <c r="G11" s="5">
        <v>44454</v>
      </c>
      <c r="H11" s="4">
        <v>1</v>
      </c>
      <c r="I11" s="4">
        <v>1</v>
      </c>
      <c r="J11" s="4">
        <v>1</v>
      </c>
      <c r="K11" s="4" t="s">
        <v>29</v>
      </c>
      <c r="L11" s="4">
        <v>111</v>
      </c>
      <c r="M11" s="4">
        <v>111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44449</v>
      </c>
      <c r="S11" s="5">
        <v>44457</v>
      </c>
      <c r="T11" s="4" t="s">
        <v>33</v>
      </c>
      <c r="U11" s="4">
        <v>111</v>
      </c>
      <c r="V11" s="4">
        <v>0</v>
      </c>
      <c r="W11" s="4">
        <v>0</v>
      </c>
      <c r="X11" s="4">
        <v>2248764</v>
      </c>
    </row>
    <row r="12" s="4" customFormat="1" spans="1:25">
      <c r="A12" s="4">
        <v>16254581552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44453</v>
      </c>
      <c r="G12" s="5">
        <v>44454</v>
      </c>
      <c r="H12" s="4">
        <v>1</v>
      </c>
      <c r="I12" s="4">
        <v>1</v>
      </c>
      <c r="J12" s="4">
        <v>1</v>
      </c>
      <c r="K12" s="4" t="s">
        <v>29</v>
      </c>
      <c r="L12" s="4">
        <v>96</v>
      </c>
      <c r="M12" s="4">
        <v>96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44449</v>
      </c>
      <c r="S12" s="5">
        <v>44457</v>
      </c>
      <c r="T12" s="4" t="s">
        <v>33</v>
      </c>
      <c r="U12" s="4">
        <v>96</v>
      </c>
      <c r="V12" s="4">
        <v>0</v>
      </c>
      <c r="W12" s="4">
        <v>0</v>
      </c>
      <c r="X12" s="4">
        <v>2249605</v>
      </c>
      <c r="Y12" s="4" t="s">
        <v>62</v>
      </c>
    </row>
    <row r="13" s="4" customFormat="1" spans="1:25">
      <c r="A13" s="4">
        <v>16269060093</v>
      </c>
      <c r="B13" s="4" t="s">
        <v>25</v>
      </c>
      <c r="C13" s="4" t="s">
        <v>26</v>
      </c>
      <c r="D13" s="4" t="s">
        <v>63</v>
      </c>
      <c r="E13" s="4" t="s">
        <v>42</v>
      </c>
      <c r="F13" s="5">
        <v>44452</v>
      </c>
      <c r="G13" s="5">
        <v>44454</v>
      </c>
      <c r="H13" s="4">
        <v>1</v>
      </c>
      <c r="I13" s="4">
        <v>2</v>
      </c>
      <c r="J13" s="4">
        <v>2</v>
      </c>
      <c r="K13" s="4" t="s">
        <v>29</v>
      </c>
      <c r="L13" s="4">
        <v>168</v>
      </c>
      <c r="M13" s="4">
        <v>168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44451</v>
      </c>
      <c r="S13" s="5">
        <v>44457</v>
      </c>
      <c r="T13" s="4" t="s">
        <v>33</v>
      </c>
      <c r="U13" s="4">
        <v>168</v>
      </c>
      <c r="V13" s="4">
        <v>0</v>
      </c>
      <c r="W13" s="4">
        <v>0</v>
      </c>
      <c r="X13" s="4"/>
      <c r="Y13" s="4">
        <v>1828748916</v>
      </c>
    </row>
    <row r="14" s="4" customFormat="1" spans="1:25">
      <c r="A14" s="4">
        <v>16273228823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44453</v>
      </c>
      <c r="G14" s="5">
        <v>44454</v>
      </c>
      <c r="H14" s="4">
        <v>1</v>
      </c>
      <c r="I14" s="4">
        <v>1</v>
      </c>
      <c r="J14" s="4">
        <v>1</v>
      </c>
      <c r="K14" s="4" t="s">
        <v>29</v>
      </c>
      <c r="L14" s="4">
        <v>223</v>
      </c>
      <c r="M14" s="4">
        <v>223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44452</v>
      </c>
      <c r="S14" s="5">
        <v>44457</v>
      </c>
      <c r="T14" s="4" t="s">
        <v>33</v>
      </c>
      <c r="U14" s="4">
        <v>223</v>
      </c>
      <c r="V14" s="4">
        <v>0</v>
      </c>
      <c r="W14" s="4">
        <v>0</v>
      </c>
      <c r="X14" s="4">
        <v>2251851</v>
      </c>
      <c r="Y14" s="4">
        <v>1828895275</v>
      </c>
    </row>
    <row r="15" s="4" customFormat="1" spans="1:25">
      <c r="A15" s="4">
        <v>16273426768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44453</v>
      </c>
      <c r="G15" s="5">
        <v>44454</v>
      </c>
      <c r="H15" s="4">
        <v>1</v>
      </c>
      <c r="I15" s="4">
        <v>1</v>
      </c>
      <c r="J15" s="4">
        <v>1</v>
      </c>
      <c r="K15" s="4" t="s">
        <v>29</v>
      </c>
      <c r="L15" s="4">
        <v>173</v>
      </c>
      <c r="M15" s="4">
        <v>173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44452</v>
      </c>
      <c r="S15" s="5">
        <v>44457</v>
      </c>
      <c r="T15" s="4" t="s">
        <v>33</v>
      </c>
      <c r="U15" s="4">
        <v>173</v>
      </c>
      <c r="V15" s="4">
        <v>0</v>
      </c>
      <c r="W15" s="4">
        <v>0</v>
      </c>
      <c r="X15" s="4">
        <v>2251879</v>
      </c>
      <c r="Y15" s="4">
        <v>11814</v>
      </c>
    </row>
    <row r="16" s="4" customFormat="1" spans="1:26">
      <c r="A16" s="4">
        <v>16273435503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44453</v>
      </c>
      <c r="G16" s="5">
        <v>44454</v>
      </c>
      <c r="H16" s="4">
        <v>2</v>
      </c>
      <c r="I16" s="4">
        <v>1</v>
      </c>
      <c r="J16" s="4">
        <v>2</v>
      </c>
      <c r="K16" s="4" t="s">
        <v>29</v>
      </c>
      <c r="L16" s="4">
        <v>192</v>
      </c>
      <c r="M16" s="4">
        <v>192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44452</v>
      </c>
      <c r="S16" s="5">
        <v>44457</v>
      </c>
      <c r="T16" s="4" t="s">
        <v>33</v>
      </c>
      <c r="U16" s="4">
        <v>192</v>
      </c>
      <c r="V16" s="4">
        <v>0</v>
      </c>
      <c r="W16" s="4">
        <v>0</v>
      </c>
      <c r="X16" s="4">
        <v>2251882</v>
      </c>
      <c r="Y16" s="4" t="s">
        <v>74</v>
      </c>
      <c r="Z16" s="4" t="s">
        <v>75</v>
      </c>
    </row>
    <row r="17" s="4" customFormat="1" spans="1:26">
      <c r="A17" s="4">
        <v>16273435503</v>
      </c>
      <c r="B17" s="4" t="s">
        <v>25</v>
      </c>
      <c r="C17" s="4" t="s">
        <v>76</v>
      </c>
      <c r="D17" s="4" t="s">
        <v>71</v>
      </c>
      <c r="E17" s="4" t="s">
        <v>72</v>
      </c>
      <c r="F17" s="5">
        <v>44453</v>
      </c>
      <c r="G17" s="5">
        <v>44454</v>
      </c>
      <c r="H17" s="4">
        <v>2</v>
      </c>
      <c r="I17" s="4">
        <v>1</v>
      </c>
      <c r="J17" s="4">
        <v>2</v>
      </c>
      <c r="K17" s="4" t="s">
        <v>29</v>
      </c>
      <c r="L17" s="4">
        <v>-192</v>
      </c>
      <c r="M17" s="4">
        <v>-192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44452</v>
      </c>
      <c r="S17" s="5">
        <v>44457</v>
      </c>
      <c r="T17" s="4" t="s">
        <v>33</v>
      </c>
      <c r="U17" s="4">
        <v>-192</v>
      </c>
      <c r="V17" s="4">
        <v>0</v>
      </c>
      <c r="W17" s="4">
        <v>0</v>
      </c>
      <c r="X17" s="4">
        <v>2251882</v>
      </c>
      <c r="Y17" s="4" t="s">
        <v>74</v>
      </c>
      <c r="Z17" s="4" t="s">
        <v>75</v>
      </c>
    </row>
    <row r="18" s="4" customFormat="1" spans="1:25">
      <c r="A18" s="4">
        <v>16279275224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44453</v>
      </c>
      <c r="G18" s="5">
        <v>44454</v>
      </c>
      <c r="H18" s="4">
        <v>1</v>
      </c>
      <c r="I18" s="4">
        <v>1</v>
      </c>
      <c r="J18" s="4">
        <v>1</v>
      </c>
      <c r="K18" s="4" t="s">
        <v>29</v>
      </c>
      <c r="L18" s="4">
        <v>46</v>
      </c>
      <c r="M18" s="4">
        <v>46</v>
      </c>
      <c r="N18" s="4" t="s">
        <v>79</v>
      </c>
      <c r="O18" s="4" t="s">
        <v>31</v>
      </c>
      <c r="P18" s="4" t="s">
        <v>32</v>
      </c>
      <c r="Q18" s="4">
        <v>0</v>
      </c>
      <c r="R18" s="6">
        <v>44452</v>
      </c>
      <c r="S18" s="5">
        <v>44457</v>
      </c>
      <c r="T18" s="4" t="s">
        <v>33</v>
      </c>
      <c r="U18" s="4">
        <v>46</v>
      </c>
      <c r="V18" s="4">
        <v>0</v>
      </c>
      <c r="W18" s="4">
        <v>0</v>
      </c>
      <c r="X18" s="4">
        <v>2252602</v>
      </c>
      <c r="Y18" s="4">
        <v>2352476817</v>
      </c>
    </row>
    <row r="19" s="4" customFormat="1" spans="1:25">
      <c r="A19" s="4">
        <v>16279325374</v>
      </c>
      <c r="B19" s="4" t="s">
        <v>25</v>
      </c>
      <c r="C19" s="4" t="s">
        <v>26</v>
      </c>
      <c r="D19" s="4" t="s">
        <v>80</v>
      </c>
      <c r="E19" s="4" t="s">
        <v>69</v>
      </c>
      <c r="F19" s="5">
        <v>44453</v>
      </c>
      <c r="G19" s="5">
        <v>44454</v>
      </c>
      <c r="H19" s="4">
        <v>1</v>
      </c>
      <c r="I19" s="4">
        <v>1</v>
      </c>
      <c r="J19" s="4">
        <v>1</v>
      </c>
      <c r="K19" s="4" t="s">
        <v>29</v>
      </c>
      <c r="L19" s="4">
        <v>106</v>
      </c>
      <c r="M19" s="4">
        <v>106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44452</v>
      </c>
      <c r="S19" s="5">
        <v>44457</v>
      </c>
      <c r="T19" s="4" t="s">
        <v>33</v>
      </c>
      <c r="U19" s="4">
        <v>106</v>
      </c>
      <c r="V19" s="4">
        <v>0</v>
      </c>
      <c r="W19" s="4">
        <v>0</v>
      </c>
      <c r="X19" s="4">
        <v>2252609</v>
      </c>
      <c r="Y19" s="4" t="s">
        <v>82</v>
      </c>
    </row>
    <row r="20" s="4" customFormat="1" spans="1:25">
      <c r="A20" s="4">
        <v>16280312617</v>
      </c>
      <c r="B20" s="4" t="s">
        <v>25</v>
      </c>
      <c r="C20" s="4" t="s">
        <v>26</v>
      </c>
      <c r="D20" s="4" t="s">
        <v>83</v>
      </c>
      <c r="E20" s="4" t="s">
        <v>84</v>
      </c>
      <c r="F20" s="5">
        <v>44453</v>
      </c>
      <c r="G20" s="5">
        <v>44454</v>
      </c>
      <c r="H20" s="4">
        <v>1</v>
      </c>
      <c r="I20" s="4">
        <v>1</v>
      </c>
      <c r="J20" s="4">
        <v>1</v>
      </c>
      <c r="K20" s="4" t="s">
        <v>29</v>
      </c>
      <c r="L20" s="4">
        <v>304</v>
      </c>
      <c r="M20" s="4">
        <v>304</v>
      </c>
      <c r="N20" s="4" t="s">
        <v>85</v>
      </c>
      <c r="O20" s="4" t="s">
        <v>31</v>
      </c>
      <c r="P20" s="4" t="s">
        <v>32</v>
      </c>
      <c r="Q20" s="4">
        <v>0</v>
      </c>
      <c r="R20" s="6">
        <v>44453</v>
      </c>
      <c r="S20" s="5">
        <v>44457</v>
      </c>
      <c r="T20" s="4" t="s">
        <v>33</v>
      </c>
      <c r="U20" s="4">
        <v>304</v>
      </c>
      <c r="V20" s="4">
        <v>0</v>
      </c>
      <c r="W20" s="4">
        <v>0</v>
      </c>
      <c r="X20" s="4">
        <v>2252735</v>
      </c>
      <c r="Y20" s="4">
        <v>97530838</v>
      </c>
    </row>
    <row r="21" s="4" customFormat="1" spans="1:25">
      <c r="A21" s="4">
        <v>16280331044</v>
      </c>
      <c r="B21" s="4" t="s">
        <v>25</v>
      </c>
      <c r="C21" s="4" t="s">
        <v>26</v>
      </c>
      <c r="D21" s="4" t="s">
        <v>86</v>
      </c>
      <c r="E21" s="4" t="s">
        <v>87</v>
      </c>
      <c r="F21" s="5">
        <v>44453</v>
      </c>
      <c r="G21" s="5">
        <v>44454</v>
      </c>
      <c r="H21" s="4">
        <v>1</v>
      </c>
      <c r="I21" s="4">
        <v>1</v>
      </c>
      <c r="J21" s="4">
        <v>1</v>
      </c>
      <c r="K21" s="4" t="s">
        <v>29</v>
      </c>
      <c r="L21" s="4">
        <v>42</v>
      </c>
      <c r="M21" s="4">
        <v>42</v>
      </c>
      <c r="N21" s="4" t="s">
        <v>88</v>
      </c>
      <c r="O21" s="4" t="s">
        <v>31</v>
      </c>
      <c r="P21" s="4" t="s">
        <v>32</v>
      </c>
      <c r="Q21" s="4">
        <v>0</v>
      </c>
      <c r="R21" s="6">
        <v>44453</v>
      </c>
      <c r="S21" s="5">
        <v>44457</v>
      </c>
      <c r="T21" s="4" t="s">
        <v>33</v>
      </c>
      <c r="U21" s="4">
        <v>42</v>
      </c>
      <c r="V21" s="4">
        <v>0</v>
      </c>
      <c r="W21" s="4">
        <v>0</v>
      </c>
      <c r="X21" s="4">
        <v>2252745</v>
      </c>
      <c r="Y21" s="4">
        <v>2352490592</v>
      </c>
    </row>
    <row r="22" s="4" customFormat="1" spans="1:25">
      <c r="A22" s="4">
        <v>16280558056</v>
      </c>
      <c r="B22" s="4" t="s">
        <v>25</v>
      </c>
      <c r="C22" s="4" t="s">
        <v>26</v>
      </c>
      <c r="D22" s="4" t="s">
        <v>89</v>
      </c>
      <c r="E22" s="4" t="s">
        <v>78</v>
      </c>
      <c r="F22" s="5">
        <v>44453</v>
      </c>
      <c r="G22" s="5">
        <v>44454</v>
      </c>
      <c r="H22" s="4">
        <v>1</v>
      </c>
      <c r="I22" s="4">
        <v>1</v>
      </c>
      <c r="J22" s="4">
        <v>1</v>
      </c>
      <c r="K22" s="4" t="s">
        <v>29</v>
      </c>
      <c r="L22" s="4">
        <v>43</v>
      </c>
      <c r="M22" s="4">
        <v>43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44453</v>
      </c>
      <c r="S22" s="5">
        <v>44457</v>
      </c>
      <c r="T22" s="4" t="s">
        <v>33</v>
      </c>
      <c r="U22" s="4">
        <v>43</v>
      </c>
      <c r="V22" s="4">
        <v>0</v>
      </c>
      <c r="W22" s="4">
        <v>0</v>
      </c>
      <c r="X22" s="4">
        <v>2252813</v>
      </c>
      <c r="Y22" s="4">
        <v>2352501261</v>
      </c>
    </row>
    <row r="23" s="4" customFormat="1" spans="1:25">
      <c r="A23" s="4">
        <v>16283650848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44453</v>
      </c>
      <c r="G23" s="5">
        <v>44454</v>
      </c>
      <c r="H23" s="4">
        <v>1</v>
      </c>
      <c r="I23" s="4">
        <v>1</v>
      </c>
      <c r="J23" s="4">
        <v>1</v>
      </c>
      <c r="K23" s="4" t="s">
        <v>29</v>
      </c>
      <c r="L23" s="4">
        <v>157</v>
      </c>
      <c r="M23" s="4">
        <v>157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44453</v>
      </c>
      <c r="S23" s="5">
        <v>44457</v>
      </c>
      <c r="T23" s="4" t="s">
        <v>33</v>
      </c>
      <c r="U23" s="4">
        <v>157</v>
      </c>
      <c r="V23" s="4">
        <v>0</v>
      </c>
      <c r="W23" s="4">
        <v>0</v>
      </c>
      <c r="X23" s="4">
        <v>2253198</v>
      </c>
      <c r="Y23" s="4">
        <v>84137565</v>
      </c>
    </row>
    <row r="24" s="4" customFormat="1" spans="1:24">
      <c r="A24" s="4">
        <v>16283928800</v>
      </c>
      <c r="B24" s="4" t="s">
        <v>25</v>
      </c>
      <c r="C24" s="4" t="s">
        <v>26</v>
      </c>
      <c r="D24" s="4" t="s">
        <v>94</v>
      </c>
      <c r="E24" s="4" t="s">
        <v>95</v>
      </c>
      <c r="F24" s="5">
        <v>44453</v>
      </c>
      <c r="G24" s="5">
        <v>44454</v>
      </c>
      <c r="H24" s="4">
        <v>1</v>
      </c>
      <c r="I24" s="4">
        <v>1</v>
      </c>
      <c r="J24" s="4">
        <v>1</v>
      </c>
      <c r="K24" s="4" t="s">
        <v>29</v>
      </c>
      <c r="L24" s="4">
        <v>45</v>
      </c>
      <c r="M24" s="4">
        <v>45</v>
      </c>
      <c r="N24" s="4" t="s">
        <v>96</v>
      </c>
      <c r="O24" s="4" t="s">
        <v>31</v>
      </c>
      <c r="P24" s="4" t="s">
        <v>32</v>
      </c>
      <c r="Q24" s="4">
        <v>0</v>
      </c>
      <c r="R24" s="6">
        <v>44453</v>
      </c>
      <c r="S24" s="5">
        <v>44457</v>
      </c>
      <c r="T24" s="4" t="s">
        <v>33</v>
      </c>
      <c r="U24" s="4">
        <v>45</v>
      </c>
      <c r="V24" s="4">
        <v>0</v>
      </c>
      <c r="W24" s="4">
        <v>0</v>
      </c>
      <c r="X24" s="4">
        <v>2253260</v>
      </c>
    </row>
    <row r="25" s="4" customFormat="1" spans="1:24">
      <c r="A25" s="4">
        <v>16284379624</v>
      </c>
      <c r="B25" s="4" t="s">
        <v>25</v>
      </c>
      <c r="C25" s="4" t="s">
        <v>26</v>
      </c>
      <c r="D25" s="4" t="s">
        <v>97</v>
      </c>
      <c r="E25" s="4" t="s">
        <v>98</v>
      </c>
      <c r="F25" s="5">
        <v>44453</v>
      </c>
      <c r="G25" s="5">
        <v>44454</v>
      </c>
      <c r="H25" s="4">
        <v>1</v>
      </c>
      <c r="I25" s="4">
        <v>1</v>
      </c>
      <c r="J25" s="4">
        <v>1</v>
      </c>
      <c r="K25" s="4" t="s">
        <v>29</v>
      </c>
      <c r="L25" s="4">
        <v>60</v>
      </c>
      <c r="M25" s="4">
        <v>60</v>
      </c>
      <c r="N25" s="4" t="s">
        <v>99</v>
      </c>
      <c r="O25" s="4" t="s">
        <v>31</v>
      </c>
      <c r="P25" s="4" t="s">
        <v>32</v>
      </c>
      <c r="Q25" s="4">
        <v>0</v>
      </c>
      <c r="R25" s="6">
        <v>44453</v>
      </c>
      <c r="S25" s="5">
        <v>44457</v>
      </c>
      <c r="T25" s="4" t="s">
        <v>33</v>
      </c>
      <c r="U25" s="4">
        <v>60</v>
      </c>
      <c r="V25" s="4">
        <v>0</v>
      </c>
      <c r="W25" s="4">
        <v>0</v>
      </c>
      <c r="X25" s="4">
        <v>2253337</v>
      </c>
    </row>
    <row r="26" s="4" customFormat="1" spans="1:25">
      <c r="A26" s="4">
        <v>16284620359</v>
      </c>
      <c r="B26" s="4" t="s">
        <v>25</v>
      </c>
      <c r="C26" s="4" t="s">
        <v>26</v>
      </c>
      <c r="D26" s="4" t="s">
        <v>100</v>
      </c>
      <c r="E26" s="4" t="s">
        <v>101</v>
      </c>
      <c r="F26" s="5">
        <v>44453</v>
      </c>
      <c r="G26" s="5">
        <v>44454</v>
      </c>
      <c r="H26" s="4">
        <v>1</v>
      </c>
      <c r="I26" s="4">
        <v>1</v>
      </c>
      <c r="J26" s="4">
        <v>1</v>
      </c>
      <c r="K26" s="4" t="s">
        <v>29</v>
      </c>
      <c r="L26" s="4">
        <v>58</v>
      </c>
      <c r="M26" s="4">
        <v>58</v>
      </c>
      <c r="N26" s="4" t="s">
        <v>102</v>
      </c>
      <c r="O26" s="4" t="s">
        <v>31</v>
      </c>
      <c r="P26" s="4" t="s">
        <v>32</v>
      </c>
      <c r="Q26" s="4">
        <v>0</v>
      </c>
      <c r="R26" s="6">
        <v>44453</v>
      </c>
      <c r="S26" s="5">
        <v>44457</v>
      </c>
      <c r="T26" s="4" t="s">
        <v>33</v>
      </c>
      <c r="U26" s="4">
        <v>58</v>
      </c>
      <c r="V26" s="4">
        <v>0</v>
      </c>
      <c r="W26" s="4">
        <v>0</v>
      </c>
      <c r="X26" s="4">
        <v>2253383</v>
      </c>
      <c r="Y26" s="4">
        <v>84199411</v>
      </c>
    </row>
    <row r="27" s="4" customFormat="1" spans="1:25">
      <c r="A27" s="4">
        <v>16284968780</v>
      </c>
      <c r="B27" s="4" t="s">
        <v>25</v>
      </c>
      <c r="C27" s="4" t="s">
        <v>26</v>
      </c>
      <c r="D27" s="4" t="s">
        <v>103</v>
      </c>
      <c r="E27" s="4" t="s">
        <v>42</v>
      </c>
      <c r="F27" s="5">
        <v>44453</v>
      </c>
      <c r="G27" s="5">
        <v>44454</v>
      </c>
      <c r="H27" s="4">
        <v>1</v>
      </c>
      <c r="I27" s="4">
        <v>1</v>
      </c>
      <c r="J27" s="4">
        <v>1</v>
      </c>
      <c r="K27" s="4" t="s">
        <v>29</v>
      </c>
      <c r="L27" s="4">
        <v>150</v>
      </c>
      <c r="M27" s="4">
        <v>150</v>
      </c>
      <c r="N27" s="4" t="s">
        <v>104</v>
      </c>
      <c r="O27" s="4" t="s">
        <v>31</v>
      </c>
      <c r="P27" s="4" t="s">
        <v>32</v>
      </c>
      <c r="Q27" s="4">
        <v>0</v>
      </c>
      <c r="R27" s="6">
        <v>44453</v>
      </c>
      <c r="S27" s="5">
        <v>44457</v>
      </c>
      <c r="T27" s="4" t="s">
        <v>33</v>
      </c>
      <c r="U27" s="4">
        <v>150</v>
      </c>
      <c r="V27" s="4">
        <v>0</v>
      </c>
      <c r="W27" s="4">
        <v>0</v>
      </c>
      <c r="X27" s="4">
        <v>2253451</v>
      </c>
      <c r="Y27" s="4">
        <v>97564096</v>
      </c>
    </row>
    <row r="28" s="4" customFormat="1" spans="1:25">
      <c r="A28" s="4">
        <v>16285295641</v>
      </c>
      <c r="B28" s="4" t="s">
        <v>25</v>
      </c>
      <c r="C28" s="4" t="s">
        <v>26</v>
      </c>
      <c r="D28" s="4" t="s">
        <v>91</v>
      </c>
      <c r="E28" s="4" t="s">
        <v>92</v>
      </c>
      <c r="F28" s="5">
        <v>44453</v>
      </c>
      <c r="G28" s="5">
        <v>44454</v>
      </c>
      <c r="H28" s="4">
        <v>1</v>
      </c>
      <c r="I28" s="4">
        <v>1</v>
      </c>
      <c r="J28" s="4">
        <v>1</v>
      </c>
      <c r="K28" s="4" t="s">
        <v>29</v>
      </c>
      <c r="L28" s="4">
        <v>157</v>
      </c>
      <c r="M28" s="4">
        <v>157</v>
      </c>
      <c r="N28" s="4" t="s">
        <v>105</v>
      </c>
      <c r="O28" s="4" t="s">
        <v>31</v>
      </c>
      <c r="P28" s="4" t="s">
        <v>32</v>
      </c>
      <c r="Q28" s="4">
        <v>0</v>
      </c>
      <c r="R28" s="6">
        <v>44453</v>
      </c>
      <c r="S28" s="5">
        <v>44457</v>
      </c>
      <c r="T28" s="4" t="s">
        <v>33</v>
      </c>
      <c r="U28" s="4">
        <v>157</v>
      </c>
      <c r="V28" s="4">
        <v>0</v>
      </c>
      <c r="W28" s="4">
        <v>0</v>
      </c>
      <c r="X28" s="4">
        <v>2253528</v>
      </c>
      <c r="Y28" s="4">
        <v>84235074</v>
      </c>
    </row>
    <row r="29" s="4" customFormat="1" spans="1:25">
      <c r="A29" s="4">
        <v>16285408365</v>
      </c>
      <c r="B29" s="4" t="s">
        <v>25</v>
      </c>
      <c r="C29" s="4" t="s">
        <v>26</v>
      </c>
      <c r="D29" s="4" t="s">
        <v>106</v>
      </c>
      <c r="E29" s="4" t="s">
        <v>107</v>
      </c>
      <c r="F29" s="5">
        <v>44453</v>
      </c>
      <c r="G29" s="5">
        <v>44454</v>
      </c>
      <c r="H29" s="4">
        <v>1</v>
      </c>
      <c r="I29" s="4">
        <v>1</v>
      </c>
      <c r="J29" s="4">
        <v>1</v>
      </c>
      <c r="K29" s="4" t="s">
        <v>29</v>
      </c>
      <c r="L29" s="4">
        <v>66</v>
      </c>
      <c r="M29" s="4">
        <v>66</v>
      </c>
      <c r="N29" s="4" t="s">
        <v>108</v>
      </c>
      <c r="O29" s="4" t="s">
        <v>31</v>
      </c>
      <c r="P29" s="4" t="s">
        <v>32</v>
      </c>
      <c r="Q29" s="4">
        <v>0</v>
      </c>
      <c r="R29" s="6">
        <v>44453</v>
      </c>
      <c r="S29" s="5">
        <v>44457</v>
      </c>
      <c r="T29" s="4" t="s">
        <v>33</v>
      </c>
      <c r="U29" s="4">
        <v>66</v>
      </c>
      <c r="V29" s="4">
        <v>0</v>
      </c>
      <c r="W29" s="4">
        <v>0</v>
      </c>
      <c r="X29" s="4">
        <v>2253562</v>
      </c>
      <c r="Y29" s="4" t="s">
        <v>109</v>
      </c>
    </row>
    <row r="30" s="4" customFormat="1" spans="1:24">
      <c r="A30" s="4">
        <v>16285528354</v>
      </c>
      <c r="B30" s="4" t="s">
        <v>25</v>
      </c>
      <c r="C30" s="4" t="s">
        <v>26</v>
      </c>
      <c r="D30" s="4" t="s">
        <v>110</v>
      </c>
      <c r="E30" s="4" t="s">
        <v>111</v>
      </c>
      <c r="F30" s="5">
        <v>44453</v>
      </c>
      <c r="G30" s="5">
        <v>44454</v>
      </c>
      <c r="H30" s="4">
        <v>1</v>
      </c>
      <c r="I30" s="4">
        <v>1</v>
      </c>
      <c r="J30" s="4">
        <v>1</v>
      </c>
      <c r="K30" s="4" t="s">
        <v>29</v>
      </c>
      <c r="L30" s="4">
        <v>37</v>
      </c>
      <c r="M30" s="4">
        <v>37</v>
      </c>
      <c r="N30" s="4" t="s">
        <v>112</v>
      </c>
      <c r="O30" s="4" t="s">
        <v>31</v>
      </c>
      <c r="P30" s="4" t="s">
        <v>32</v>
      </c>
      <c r="Q30" s="4">
        <v>0</v>
      </c>
      <c r="R30" s="6">
        <v>44453</v>
      </c>
      <c r="S30" s="5">
        <v>44457</v>
      </c>
      <c r="T30" s="4" t="s">
        <v>33</v>
      </c>
      <c r="U30" s="4">
        <v>37</v>
      </c>
      <c r="V30" s="4">
        <v>0</v>
      </c>
      <c r="W30" s="4">
        <v>0</v>
      </c>
      <c r="X30" s="4">
        <v>2253594</v>
      </c>
    </row>
    <row r="31" s="4" customFormat="1" spans="1:24">
      <c r="A31" s="4">
        <v>16285528354</v>
      </c>
      <c r="B31" s="4" t="s">
        <v>25</v>
      </c>
      <c r="C31" s="4" t="s">
        <v>76</v>
      </c>
      <c r="D31" s="4" t="s">
        <v>110</v>
      </c>
      <c r="E31" s="4" t="s">
        <v>111</v>
      </c>
      <c r="F31" s="5">
        <v>44453</v>
      </c>
      <c r="G31" s="5">
        <v>44454</v>
      </c>
      <c r="H31" s="4">
        <v>1</v>
      </c>
      <c r="I31" s="4">
        <v>1</v>
      </c>
      <c r="J31" s="4">
        <v>1</v>
      </c>
      <c r="K31" s="4" t="s">
        <v>29</v>
      </c>
      <c r="L31" s="4">
        <v>-37</v>
      </c>
      <c r="M31" s="4">
        <v>-37</v>
      </c>
      <c r="N31" s="4" t="s">
        <v>112</v>
      </c>
      <c r="O31" s="4" t="s">
        <v>31</v>
      </c>
      <c r="P31" s="4" t="s">
        <v>32</v>
      </c>
      <c r="Q31" s="4">
        <v>0</v>
      </c>
      <c r="R31" s="6">
        <v>44453</v>
      </c>
      <c r="S31" s="5">
        <v>44457</v>
      </c>
      <c r="T31" s="4" t="s">
        <v>33</v>
      </c>
      <c r="U31" s="4">
        <v>-37</v>
      </c>
      <c r="V31" s="4">
        <v>0</v>
      </c>
      <c r="W31" s="4">
        <v>0</v>
      </c>
      <c r="X31" s="4">
        <v>2253594</v>
      </c>
    </row>
    <row r="32" s="4" customFormat="1" spans="1:24">
      <c r="A32" s="4">
        <v>16285817779</v>
      </c>
      <c r="B32" s="4" t="s">
        <v>25</v>
      </c>
      <c r="C32" s="4" t="s">
        <v>26</v>
      </c>
      <c r="D32" s="4" t="s">
        <v>113</v>
      </c>
      <c r="E32" s="4" t="s">
        <v>114</v>
      </c>
      <c r="F32" s="5">
        <v>44453</v>
      </c>
      <c r="G32" s="5">
        <v>44454</v>
      </c>
      <c r="H32" s="4">
        <v>1</v>
      </c>
      <c r="I32" s="4">
        <v>1</v>
      </c>
      <c r="J32" s="4">
        <v>1</v>
      </c>
      <c r="K32" s="4" t="s">
        <v>29</v>
      </c>
      <c r="L32" s="4">
        <v>146</v>
      </c>
      <c r="M32" s="4">
        <v>146</v>
      </c>
      <c r="N32" s="4" t="s">
        <v>115</v>
      </c>
      <c r="O32" s="4" t="s">
        <v>31</v>
      </c>
      <c r="P32" s="4" t="s">
        <v>32</v>
      </c>
      <c r="Q32" s="4">
        <v>0</v>
      </c>
      <c r="R32" s="6">
        <v>44453</v>
      </c>
      <c r="S32" s="5">
        <v>44457</v>
      </c>
      <c r="T32" s="4" t="s">
        <v>33</v>
      </c>
      <c r="U32" s="4">
        <v>146</v>
      </c>
      <c r="V32" s="4">
        <v>0</v>
      </c>
      <c r="W32" s="4">
        <v>0</v>
      </c>
      <c r="X32" s="4">
        <v>2253662</v>
      </c>
    </row>
    <row r="33" s="4" customFormat="1" spans="1:24">
      <c r="A33" s="4">
        <v>16127918172</v>
      </c>
      <c r="B33" s="4" t="s">
        <v>25</v>
      </c>
      <c r="C33" s="4" t="s">
        <v>34</v>
      </c>
      <c r="D33" s="4" t="s">
        <v>116</v>
      </c>
      <c r="E33" s="4" t="s">
        <v>117</v>
      </c>
      <c r="F33" s="5">
        <v>44434</v>
      </c>
      <c r="G33" s="5">
        <v>44435</v>
      </c>
      <c r="H33" s="4">
        <v>2</v>
      </c>
      <c r="I33" s="4">
        <v>1</v>
      </c>
      <c r="J33" s="4">
        <v>2</v>
      </c>
      <c r="K33" s="4" t="s">
        <v>29</v>
      </c>
      <c r="L33" s="4">
        <v>-102</v>
      </c>
      <c r="M33" s="4">
        <v>-102</v>
      </c>
      <c r="N33" s="4" t="s">
        <v>118</v>
      </c>
      <c r="O33" s="4" t="s">
        <v>31</v>
      </c>
      <c r="P33" s="4" t="s">
        <v>32</v>
      </c>
      <c r="Q33" s="4">
        <v>0</v>
      </c>
      <c r="R33" s="6">
        <v>44432</v>
      </c>
      <c r="S33" s="5">
        <v>44457</v>
      </c>
      <c r="T33" s="4" t="s">
        <v>33</v>
      </c>
      <c r="U33" s="4">
        <v>-102</v>
      </c>
      <c r="V33" s="4">
        <v>0</v>
      </c>
      <c r="W33" s="4">
        <v>0</v>
      </c>
      <c r="X33" s="4">
        <v>2231584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9"/>
  <sheetViews>
    <sheetView tabSelected="1" workbookViewId="0">
      <selection activeCell="R48" sqref="R48"/>
    </sheetView>
  </sheetViews>
  <sheetFormatPr defaultColWidth="9" defaultRowHeight="13.5"/>
  <cols>
    <col min="1" max="1" width="12.6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119</v>
      </c>
    </row>
    <row r="2" s="4" customFormat="1" spans="1:10">
      <c r="A2" s="4">
        <v>16059868427</v>
      </c>
      <c r="B2" s="5">
        <v>44453</v>
      </c>
      <c r="C2" s="5">
        <v>44454</v>
      </c>
      <c r="D2" s="4">
        <v>33.62</v>
      </c>
      <c r="E2" s="4" t="str">
        <f>VLOOKUP(A2,HOP!A:L,12,0)</f>
        <v>35.00</v>
      </c>
      <c r="F2" s="4" t="str">
        <f>VLOOKUP(A2,HOP!A:C,3,0)</f>
        <v>2222543</v>
      </c>
      <c r="G2" s="4">
        <f>D2-E2</f>
        <v>-1.38</v>
      </c>
      <c r="H2" s="4" t="str">
        <f>$H$1&amp;F2</f>
        <v>，2222543</v>
      </c>
      <c r="I2" s="4" t="str">
        <f>VLOOKUP(A2,HOP!A:T,20,0)</f>
        <v>直连</v>
      </c>
      <c r="J2" s="4" t="s">
        <v>120</v>
      </c>
    </row>
    <row r="3" s="4" customFormat="1" hidden="1" spans="1:9">
      <c r="A3" s="4">
        <v>16122175540</v>
      </c>
      <c r="B3" s="5">
        <v>44453</v>
      </c>
      <c r="C3" s="5">
        <v>44454</v>
      </c>
      <c r="D3" s="4">
        <v>205</v>
      </c>
      <c r="E3" s="4" t="str">
        <f>VLOOKUP(A3,HOP!A:L,12,0)</f>
        <v>205.00</v>
      </c>
      <c r="F3" s="4" t="str">
        <f>VLOOKUP(A3,HOP!A:C,3,0)</f>
        <v>2231066</v>
      </c>
      <c r="G3" s="4">
        <f t="shared" ref="G3:G30" si="0">D3-E3</f>
        <v>0</v>
      </c>
      <c r="H3" s="4" t="str">
        <f t="shared" ref="H3:H30" si="1">$H$1&amp;F3</f>
        <v>，2231066</v>
      </c>
      <c r="I3" s="4" t="str">
        <f>VLOOKUP(A3,HOP!A:T,20,0)</f>
        <v>直连</v>
      </c>
    </row>
    <row r="4" s="4" customFormat="1" hidden="1" spans="1:9">
      <c r="A4" s="4">
        <v>16149986312</v>
      </c>
      <c r="B4" s="5">
        <v>44452</v>
      </c>
      <c r="C4" s="5">
        <v>44454</v>
      </c>
      <c r="D4" s="4">
        <v>244</v>
      </c>
      <c r="E4" s="4" t="str">
        <f>VLOOKUP(A4,HOP!A:L,12,0)</f>
        <v>244.00</v>
      </c>
      <c r="F4" s="4" t="str">
        <f>VLOOKUP(A4,HOP!A:C,3,0)</f>
        <v>2234970</v>
      </c>
      <c r="G4" s="4">
        <f t="shared" si="0"/>
        <v>0</v>
      </c>
      <c r="H4" s="4" t="str">
        <f t="shared" si="1"/>
        <v>，2234970</v>
      </c>
      <c r="I4" s="4" t="str">
        <f>VLOOKUP(A4,HOP!A:T,20,0)</f>
        <v>直连</v>
      </c>
    </row>
    <row r="5" s="4" customFormat="1" hidden="1" spans="1:9">
      <c r="A5" s="4">
        <v>16193567940</v>
      </c>
      <c r="B5" s="5">
        <v>44453</v>
      </c>
      <c r="C5" s="5">
        <v>44454</v>
      </c>
      <c r="D5" s="4">
        <v>44</v>
      </c>
      <c r="E5" s="4" t="str">
        <f>VLOOKUP(A5,HOP!A:L,12,0)</f>
        <v>44.00</v>
      </c>
      <c r="F5" s="4" t="str">
        <f>VLOOKUP(A5,HOP!A:C,3,0)</f>
        <v>2241321</v>
      </c>
      <c r="G5" s="4">
        <f t="shared" si="0"/>
        <v>0</v>
      </c>
      <c r="H5" s="4" t="str">
        <f t="shared" si="1"/>
        <v>，2241321</v>
      </c>
      <c r="I5" s="4" t="str">
        <f>VLOOKUP(A5,HOP!A:T,20,0)</f>
        <v>直连</v>
      </c>
    </row>
    <row r="6" s="4" customFormat="1" hidden="1" spans="1:9">
      <c r="A6" s="4">
        <v>16240870754</v>
      </c>
      <c r="B6" s="5">
        <v>44452</v>
      </c>
      <c r="C6" s="5">
        <v>44454</v>
      </c>
      <c r="D6" s="4">
        <v>327</v>
      </c>
      <c r="E6" s="4" t="str">
        <f>VLOOKUP(A6,HOP!A:L,12,0)</f>
        <v>327.00</v>
      </c>
      <c r="F6" s="4" t="str">
        <f>VLOOKUP(A6,HOP!A:C,3,0)</f>
        <v>2247948</v>
      </c>
      <c r="G6" s="4">
        <f t="shared" si="0"/>
        <v>0</v>
      </c>
      <c r="H6" s="4" t="str">
        <f t="shared" si="1"/>
        <v>，2247948</v>
      </c>
      <c r="I6" s="4" t="str">
        <f>VLOOKUP(A6,HOP!A:T,20,0)</f>
        <v>直连</v>
      </c>
    </row>
    <row r="7" s="4" customFormat="1" hidden="1" spans="1:9">
      <c r="A7" s="4">
        <v>16247071762</v>
      </c>
      <c r="B7" s="5">
        <v>44452</v>
      </c>
      <c r="C7" s="5">
        <v>44454</v>
      </c>
      <c r="D7" s="4">
        <v>378</v>
      </c>
      <c r="E7" s="4" t="str">
        <f>VLOOKUP(A7,HOP!A:L,12,0)</f>
        <v>378.00</v>
      </c>
      <c r="F7" s="4" t="str">
        <f>VLOOKUP(A7,HOP!A:C,3,0)</f>
        <v>2248518</v>
      </c>
      <c r="G7" s="4">
        <f t="shared" si="0"/>
        <v>0</v>
      </c>
      <c r="H7" s="4" t="str">
        <f t="shared" si="1"/>
        <v>，2248518</v>
      </c>
      <c r="I7" s="4" t="str">
        <f>VLOOKUP(A7,HOP!A:T,20,0)</f>
        <v>直连</v>
      </c>
    </row>
    <row r="8" s="4" customFormat="1" hidden="1" spans="1:9">
      <c r="A8" s="4">
        <v>16248250640</v>
      </c>
      <c r="B8" s="5">
        <v>44453</v>
      </c>
      <c r="C8" s="5">
        <v>44454</v>
      </c>
      <c r="D8" s="4">
        <v>208</v>
      </c>
      <c r="E8" s="4" t="str">
        <f>VLOOKUP(A8,HOP!A:L,12,0)</f>
        <v>208.00</v>
      </c>
      <c r="F8" s="4" t="str">
        <f>VLOOKUP(A8,HOP!A:C,3,0)</f>
        <v>2248734</v>
      </c>
      <c r="G8" s="4">
        <f t="shared" si="0"/>
        <v>0</v>
      </c>
      <c r="H8" s="4" t="str">
        <f t="shared" si="1"/>
        <v>，2248734</v>
      </c>
      <c r="I8" s="4" t="str">
        <f>VLOOKUP(A8,HOP!A:T,20,0)</f>
        <v>直连</v>
      </c>
    </row>
    <row r="9" s="4" customFormat="1" hidden="1" spans="1:9">
      <c r="A9" s="4">
        <v>16248308372</v>
      </c>
      <c r="B9" s="5">
        <v>44453</v>
      </c>
      <c r="C9" s="5">
        <v>44454</v>
      </c>
      <c r="D9" s="4">
        <v>87</v>
      </c>
      <c r="E9" s="4" t="str">
        <f>VLOOKUP(A9,HOP!A:L,12,0)</f>
        <v>87.00</v>
      </c>
      <c r="F9" s="4" t="str">
        <f>VLOOKUP(A9,HOP!A:C,3,0)</f>
        <v>2248754</v>
      </c>
      <c r="G9" s="4">
        <f t="shared" si="0"/>
        <v>0</v>
      </c>
      <c r="H9" s="4" t="str">
        <f t="shared" si="1"/>
        <v>，2248754</v>
      </c>
      <c r="I9" s="4" t="str">
        <f>VLOOKUP(A9,HOP!A:T,20,0)</f>
        <v>直连</v>
      </c>
    </row>
    <row r="10" s="4" customFormat="1" hidden="1" spans="1:9">
      <c r="A10" s="4">
        <v>16248324682</v>
      </c>
      <c r="B10" s="5">
        <v>44453</v>
      </c>
      <c r="C10" s="5">
        <v>44454</v>
      </c>
      <c r="D10" s="4">
        <v>111</v>
      </c>
      <c r="E10" s="4" t="str">
        <f>VLOOKUP(A10,HOP!A:L,12,0)</f>
        <v>111.00</v>
      </c>
      <c r="F10" s="4" t="str">
        <f>VLOOKUP(A10,HOP!A:C,3,0)</f>
        <v>2248764</v>
      </c>
      <c r="G10" s="4">
        <f t="shared" si="0"/>
        <v>0</v>
      </c>
      <c r="H10" s="4" t="str">
        <f t="shared" si="1"/>
        <v>，2248764</v>
      </c>
      <c r="I10" s="4" t="str">
        <f>VLOOKUP(A10,HOP!A:T,20,0)</f>
        <v>直连</v>
      </c>
    </row>
    <row r="11" s="4" customFormat="1" hidden="1" spans="1:9">
      <c r="A11" s="4">
        <v>16254581552</v>
      </c>
      <c r="B11" s="5">
        <v>44453</v>
      </c>
      <c r="C11" s="5">
        <v>44454</v>
      </c>
      <c r="D11" s="4">
        <v>96</v>
      </c>
      <c r="E11" s="4" t="str">
        <f>VLOOKUP(A11,HOP!A:L,12,0)</f>
        <v>96.00</v>
      </c>
      <c r="F11" s="4" t="str">
        <f>VLOOKUP(A11,HOP!A:C,3,0)</f>
        <v>2249605</v>
      </c>
      <c r="G11" s="4">
        <f t="shared" si="0"/>
        <v>0</v>
      </c>
      <c r="H11" s="4" t="str">
        <f t="shared" si="1"/>
        <v>，2249605</v>
      </c>
      <c r="I11" s="4" t="str">
        <f>VLOOKUP(A11,HOP!A:T,20,0)</f>
        <v>直连</v>
      </c>
    </row>
    <row r="12" s="4" customFormat="1" hidden="1" spans="1:9">
      <c r="A12" s="4">
        <v>16269060093</v>
      </c>
      <c r="B12" s="5">
        <v>44452</v>
      </c>
      <c r="C12" s="5">
        <v>44454</v>
      </c>
      <c r="D12" s="4">
        <v>168</v>
      </c>
      <c r="E12" s="4" t="str">
        <f>VLOOKUP(A12,HOP!A:L,12,0)</f>
        <v>168.00</v>
      </c>
      <c r="F12" s="4" t="str">
        <f>VLOOKUP(A12,HOP!A:C,3,0)</f>
        <v>2251370</v>
      </c>
      <c r="G12" s="4">
        <f t="shared" si="0"/>
        <v>0</v>
      </c>
      <c r="H12" s="4" t="str">
        <f t="shared" si="1"/>
        <v>，2251370</v>
      </c>
      <c r="I12" s="4" t="str">
        <f>VLOOKUP(A12,HOP!A:T,20,0)</f>
        <v>直连</v>
      </c>
    </row>
    <row r="13" s="4" customFormat="1" hidden="1" spans="1:9">
      <c r="A13" s="4">
        <v>16273228823</v>
      </c>
      <c r="B13" s="5">
        <v>44453</v>
      </c>
      <c r="C13" s="5">
        <v>44454</v>
      </c>
      <c r="D13" s="4">
        <v>223</v>
      </c>
      <c r="E13" s="4" t="str">
        <f>VLOOKUP(A13,HOP!A:L,12,0)</f>
        <v>223.00</v>
      </c>
      <c r="F13" s="4" t="str">
        <f>VLOOKUP(A13,HOP!A:C,3,0)</f>
        <v>2251851</v>
      </c>
      <c r="G13" s="4">
        <f t="shared" si="0"/>
        <v>0</v>
      </c>
      <c r="H13" s="4" t="str">
        <f t="shared" si="1"/>
        <v>，2251851</v>
      </c>
      <c r="I13" s="4" t="str">
        <f>VLOOKUP(A13,HOP!A:T,20,0)</f>
        <v>直连</v>
      </c>
    </row>
    <row r="14" s="4" customFormat="1" hidden="1" spans="1:9">
      <c r="A14" s="4">
        <v>16273426768</v>
      </c>
      <c r="B14" s="5">
        <v>44453</v>
      </c>
      <c r="C14" s="5">
        <v>44454</v>
      </c>
      <c r="D14" s="4">
        <v>173</v>
      </c>
      <c r="E14" s="4" t="str">
        <f>VLOOKUP(A14,HOP!A:L,12,0)</f>
        <v>173.00</v>
      </c>
      <c r="F14" s="4" t="str">
        <f>VLOOKUP(A14,HOP!A:C,3,0)</f>
        <v>2251879</v>
      </c>
      <c r="G14" s="4">
        <f t="shared" si="0"/>
        <v>0</v>
      </c>
      <c r="H14" s="4" t="str">
        <f t="shared" si="1"/>
        <v>，2251879</v>
      </c>
      <c r="I14" s="4" t="str">
        <f>VLOOKUP(A14,HOP!A:T,20,0)</f>
        <v>直连</v>
      </c>
    </row>
    <row r="15" s="4" customFormat="1" hidden="1" spans="1:9">
      <c r="A15" s="4">
        <v>16273435503</v>
      </c>
      <c r="B15" s="5">
        <v>44453</v>
      </c>
      <c r="C15" s="5">
        <v>44454</v>
      </c>
      <c r="D15" s="4">
        <v>0</v>
      </c>
      <c r="E15" s="4" t="str">
        <f>VLOOKUP(A15,HOP!A:L,12,0)</f>
        <v>0.00</v>
      </c>
      <c r="F15" s="4" t="str">
        <f>VLOOKUP(A15,HOP!A:C,3,0)</f>
        <v>2251882</v>
      </c>
      <c r="G15" s="4">
        <f t="shared" si="0"/>
        <v>0</v>
      </c>
      <c r="H15" s="4" t="str">
        <f t="shared" si="1"/>
        <v>，2251882</v>
      </c>
      <c r="I15" s="4" t="str">
        <f>VLOOKUP(A15,HOP!A:T,20,0)</f>
        <v>直连</v>
      </c>
    </row>
    <row r="16" s="4" customFormat="1" hidden="1" spans="1:9">
      <c r="A16" s="4">
        <v>16279275224</v>
      </c>
      <c r="B16" s="5">
        <v>44453</v>
      </c>
      <c r="C16" s="5">
        <v>44454</v>
      </c>
      <c r="D16" s="4">
        <v>46</v>
      </c>
      <c r="E16" s="4" t="str">
        <f>VLOOKUP(A16,HOP!A:L,12,0)</f>
        <v>46.00</v>
      </c>
      <c r="F16" s="4" t="str">
        <f>VLOOKUP(A16,HOP!A:C,3,0)</f>
        <v>2252602</v>
      </c>
      <c r="G16" s="4">
        <f t="shared" si="0"/>
        <v>0</v>
      </c>
      <c r="H16" s="4" t="str">
        <f t="shared" si="1"/>
        <v>，2252602</v>
      </c>
      <c r="I16" s="4" t="str">
        <f>VLOOKUP(A16,HOP!A:T,20,0)</f>
        <v>直连</v>
      </c>
    </row>
    <row r="17" s="4" customFormat="1" hidden="1" spans="1:9">
      <c r="A17" s="4">
        <v>16279325374</v>
      </c>
      <c r="B17" s="5">
        <v>44453</v>
      </c>
      <c r="C17" s="5">
        <v>44454</v>
      </c>
      <c r="D17" s="4">
        <v>106</v>
      </c>
      <c r="E17" s="4" t="str">
        <f>VLOOKUP(A17,HOP!A:L,12,0)</f>
        <v>106.00</v>
      </c>
      <c r="F17" s="4" t="str">
        <f>VLOOKUP(A17,HOP!A:C,3,0)</f>
        <v>2252609</v>
      </c>
      <c r="G17" s="4">
        <f t="shared" si="0"/>
        <v>0</v>
      </c>
      <c r="H17" s="4" t="str">
        <f t="shared" si="1"/>
        <v>，2252609</v>
      </c>
      <c r="I17" s="4" t="str">
        <f>VLOOKUP(A17,HOP!A:T,20,0)</f>
        <v>直连</v>
      </c>
    </row>
    <row r="18" s="4" customFormat="1" hidden="1" spans="1:9">
      <c r="A18" s="4">
        <v>16280312617</v>
      </c>
      <c r="B18" s="5">
        <v>44453</v>
      </c>
      <c r="C18" s="5">
        <v>44454</v>
      </c>
      <c r="D18" s="4">
        <v>304</v>
      </c>
      <c r="E18" s="4" t="str">
        <f>VLOOKUP(A18,HOP!A:L,12,0)</f>
        <v>304.00</v>
      </c>
      <c r="F18" s="4" t="str">
        <f>VLOOKUP(A18,HOP!A:C,3,0)</f>
        <v>2252735</v>
      </c>
      <c r="G18" s="4">
        <f t="shared" si="0"/>
        <v>0</v>
      </c>
      <c r="H18" s="4" t="str">
        <f t="shared" si="1"/>
        <v>，2252735</v>
      </c>
      <c r="I18" s="4" t="str">
        <f>VLOOKUP(A18,HOP!A:T,20,0)</f>
        <v>直连</v>
      </c>
    </row>
    <row r="19" s="4" customFormat="1" hidden="1" spans="1:9">
      <c r="A19" s="4">
        <v>16280331044</v>
      </c>
      <c r="B19" s="5">
        <v>44453</v>
      </c>
      <c r="C19" s="5">
        <v>44454</v>
      </c>
      <c r="D19" s="4">
        <v>42</v>
      </c>
      <c r="E19" s="4" t="str">
        <f>VLOOKUP(A19,HOP!A:L,12,0)</f>
        <v>42.00</v>
      </c>
      <c r="F19" s="4" t="str">
        <f>VLOOKUP(A19,HOP!A:C,3,0)</f>
        <v>2252745</v>
      </c>
      <c r="G19" s="4">
        <f t="shared" si="0"/>
        <v>0</v>
      </c>
      <c r="H19" s="4" t="str">
        <f t="shared" si="1"/>
        <v>，2252745</v>
      </c>
      <c r="I19" s="4" t="str">
        <f>VLOOKUP(A19,HOP!A:T,20,0)</f>
        <v>直连</v>
      </c>
    </row>
    <row r="20" s="4" customFormat="1" hidden="1" spans="1:9">
      <c r="A20" s="4">
        <v>16280558056</v>
      </c>
      <c r="B20" s="5">
        <v>44453</v>
      </c>
      <c r="C20" s="5">
        <v>44454</v>
      </c>
      <c r="D20" s="4">
        <v>43</v>
      </c>
      <c r="E20" s="4" t="str">
        <f>VLOOKUP(A20,HOP!A:L,12,0)</f>
        <v>43.00</v>
      </c>
      <c r="F20" s="4" t="str">
        <f>VLOOKUP(A20,HOP!A:C,3,0)</f>
        <v>2252813</v>
      </c>
      <c r="G20" s="4">
        <f t="shared" si="0"/>
        <v>0</v>
      </c>
      <c r="H20" s="4" t="str">
        <f t="shared" si="1"/>
        <v>，2252813</v>
      </c>
      <c r="I20" s="4" t="str">
        <f>VLOOKUP(A20,HOP!A:T,20,0)</f>
        <v>直连</v>
      </c>
    </row>
    <row r="21" s="4" customFormat="1" hidden="1" spans="1:9">
      <c r="A21" s="4">
        <v>16283650848</v>
      </c>
      <c r="B21" s="5">
        <v>44453</v>
      </c>
      <c r="C21" s="5">
        <v>44454</v>
      </c>
      <c r="D21" s="4">
        <v>157</v>
      </c>
      <c r="E21" s="4" t="str">
        <f>VLOOKUP(A21,HOP!A:L,12,0)</f>
        <v>157.00</v>
      </c>
      <c r="F21" s="4" t="str">
        <f>VLOOKUP(A21,HOP!A:C,3,0)</f>
        <v>2253198</v>
      </c>
      <c r="G21" s="4">
        <f t="shared" si="0"/>
        <v>0</v>
      </c>
      <c r="H21" s="4" t="str">
        <f t="shared" si="1"/>
        <v>，2253198</v>
      </c>
      <c r="I21" s="4" t="str">
        <f>VLOOKUP(A21,HOP!A:T,20,0)</f>
        <v>直连</v>
      </c>
    </row>
    <row r="22" s="4" customFormat="1" hidden="1" spans="1:9">
      <c r="A22" s="4">
        <v>16283928800</v>
      </c>
      <c r="B22" s="5">
        <v>44453</v>
      </c>
      <c r="C22" s="5">
        <v>44454</v>
      </c>
      <c r="D22" s="4">
        <v>45</v>
      </c>
      <c r="E22" s="4" t="str">
        <f>VLOOKUP(A22,HOP!A:L,12,0)</f>
        <v>45.00</v>
      </c>
      <c r="F22" s="4" t="str">
        <f>VLOOKUP(A22,HOP!A:C,3,0)</f>
        <v>2253260</v>
      </c>
      <c r="G22" s="4">
        <f t="shared" si="0"/>
        <v>0</v>
      </c>
      <c r="H22" s="4" t="str">
        <f t="shared" si="1"/>
        <v>，2253260</v>
      </c>
      <c r="I22" s="4" t="str">
        <f>VLOOKUP(A22,HOP!A:T,20,0)</f>
        <v>直连</v>
      </c>
    </row>
    <row r="23" s="4" customFormat="1" hidden="1" spans="1:9">
      <c r="A23" s="4">
        <v>16284379624</v>
      </c>
      <c r="B23" s="5">
        <v>44453</v>
      </c>
      <c r="C23" s="5">
        <v>44454</v>
      </c>
      <c r="D23" s="4">
        <v>60</v>
      </c>
      <c r="E23" s="4" t="str">
        <f>VLOOKUP(A23,HOP!A:L,12,0)</f>
        <v>60.00</v>
      </c>
      <c r="F23" s="4" t="str">
        <f>VLOOKUP(A23,HOP!A:C,3,0)</f>
        <v>2253337</v>
      </c>
      <c r="G23" s="4">
        <f t="shared" si="0"/>
        <v>0</v>
      </c>
      <c r="H23" s="4" t="str">
        <f t="shared" si="1"/>
        <v>，2253337</v>
      </c>
      <c r="I23" s="4" t="str">
        <f>VLOOKUP(A23,HOP!A:T,20,0)</f>
        <v>直连</v>
      </c>
    </row>
    <row r="24" s="4" customFormat="1" hidden="1" spans="1:9">
      <c r="A24" s="4">
        <v>16284620359</v>
      </c>
      <c r="B24" s="5">
        <v>44453</v>
      </c>
      <c r="C24" s="5">
        <v>44454</v>
      </c>
      <c r="D24" s="4">
        <v>58</v>
      </c>
      <c r="E24" s="4" t="str">
        <f>VLOOKUP(A24,HOP!A:L,12,0)</f>
        <v>58.00</v>
      </c>
      <c r="F24" s="4" t="str">
        <f>VLOOKUP(A24,HOP!A:C,3,0)</f>
        <v>2253383</v>
      </c>
      <c r="G24" s="4">
        <f t="shared" si="0"/>
        <v>0</v>
      </c>
      <c r="H24" s="4" t="str">
        <f t="shared" si="1"/>
        <v>，2253383</v>
      </c>
      <c r="I24" s="4" t="str">
        <f>VLOOKUP(A24,HOP!A:T,20,0)</f>
        <v>直连</v>
      </c>
    </row>
    <row r="25" s="4" customFormat="1" hidden="1" spans="1:9">
      <c r="A25" s="4">
        <v>16284968780</v>
      </c>
      <c r="B25" s="5">
        <v>44453</v>
      </c>
      <c r="C25" s="5">
        <v>44454</v>
      </c>
      <c r="D25" s="4">
        <v>150</v>
      </c>
      <c r="E25" s="4" t="str">
        <f>VLOOKUP(A25,HOP!A:L,12,0)</f>
        <v>150.00</v>
      </c>
      <c r="F25" s="4" t="str">
        <f>VLOOKUP(A25,HOP!A:C,3,0)</f>
        <v>2253451</v>
      </c>
      <c r="G25" s="4">
        <f t="shared" si="0"/>
        <v>0</v>
      </c>
      <c r="H25" s="4" t="str">
        <f t="shared" si="1"/>
        <v>，2253451</v>
      </c>
      <c r="I25" s="4" t="str">
        <f>VLOOKUP(A25,HOP!A:T,20,0)</f>
        <v>直连</v>
      </c>
    </row>
    <row r="26" s="4" customFormat="1" hidden="1" spans="1:9">
      <c r="A26" s="4">
        <v>16285295641</v>
      </c>
      <c r="B26" s="5">
        <v>44453</v>
      </c>
      <c r="C26" s="5">
        <v>44454</v>
      </c>
      <c r="D26" s="4">
        <v>157</v>
      </c>
      <c r="E26" s="4" t="str">
        <f>VLOOKUP(A26,HOP!A:L,12,0)</f>
        <v>157.00</v>
      </c>
      <c r="F26" s="4" t="str">
        <f>VLOOKUP(A26,HOP!A:C,3,0)</f>
        <v>2253528</v>
      </c>
      <c r="G26" s="4">
        <f t="shared" si="0"/>
        <v>0</v>
      </c>
      <c r="H26" s="4" t="str">
        <f t="shared" si="1"/>
        <v>，2253528</v>
      </c>
      <c r="I26" s="4" t="str">
        <f>VLOOKUP(A26,HOP!A:T,20,0)</f>
        <v>直连</v>
      </c>
    </row>
    <row r="27" s="4" customFormat="1" hidden="1" spans="1:9">
      <c r="A27" s="4">
        <v>16285408365</v>
      </c>
      <c r="B27" s="5">
        <v>44453</v>
      </c>
      <c r="C27" s="5">
        <v>44454</v>
      </c>
      <c r="D27" s="4">
        <v>66</v>
      </c>
      <c r="E27" s="4" t="str">
        <f>VLOOKUP(A27,HOP!A:L,12,0)</f>
        <v>66.00</v>
      </c>
      <c r="F27" s="4" t="str">
        <f>VLOOKUP(A27,HOP!A:C,3,0)</f>
        <v>2253562</v>
      </c>
      <c r="G27" s="4">
        <f t="shared" si="0"/>
        <v>0</v>
      </c>
      <c r="H27" s="4" t="str">
        <f t="shared" si="1"/>
        <v>，2253562</v>
      </c>
      <c r="I27" s="4" t="str">
        <f>VLOOKUP(A27,HOP!A:T,20,0)</f>
        <v>直连</v>
      </c>
    </row>
    <row r="28" s="4" customFormat="1" hidden="1" spans="1:9">
      <c r="A28" s="4">
        <v>16285528354</v>
      </c>
      <c r="B28" s="5">
        <v>44453</v>
      </c>
      <c r="C28" s="5">
        <v>44454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VLOOKUP(A28,HOP!A:T,20,0)</f>
        <v>#N/A</v>
      </c>
    </row>
    <row r="29" s="4" customFormat="1" hidden="1" spans="1:9">
      <c r="A29" s="4">
        <v>16285817779</v>
      </c>
      <c r="B29" s="5">
        <v>44453</v>
      </c>
      <c r="C29" s="5">
        <v>44454</v>
      </c>
      <c r="D29" s="4">
        <v>146</v>
      </c>
      <c r="E29" s="4" t="str">
        <f>VLOOKUP(A29,HOP!A:L,12,0)</f>
        <v>146.00</v>
      </c>
      <c r="F29" s="4" t="str">
        <f>VLOOKUP(A29,HOP!A:C,3,0)</f>
        <v>2253662</v>
      </c>
      <c r="G29" s="4">
        <f t="shared" si="0"/>
        <v>0</v>
      </c>
      <c r="H29" s="4" t="str">
        <f t="shared" si="1"/>
        <v>，2253662</v>
      </c>
      <c r="I29" s="4" t="str">
        <f>VLOOKUP(A29,HOP!A:T,20,0)</f>
        <v>直连</v>
      </c>
    </row>
    <row r="30" s="4" customFormat="1" spans="1:10">
      <c r="A30" s="4">
        <v>16127918172</v>
      </c>
      <c r="B30" s="5">
        <v>44434</v>
      </c>
      <c r="C30" s="5">
        <v>44435</v>
      </c>
      <c r="D30" s="4">
        <v>-102</v>
      </c>
      <c r="E30" s="4" t="e">
        <f>VLOOKUP(A30,HOP!A:L,12,0)</f>
        <v>#N/A</v>
      </c>
      <c r="F30" s="4">
        <v>2231584</v>
      </c>
      <c r="G30" s="4" t="e">
        <f t="shared" si="0"/>
        <v>#N/A</v>
      </c>
      <c r="H30" s="4" t="str">
        <f t="shared" si="1"/>
        <v>，2231584</v>
      </c>
      <c r="I30" s="4" t="e">
        <f>VLOOKUP(A30,HOP!A:T,20,0)</f>
        <v>#N/A</v>
      </c>
      <c r="J30" s="4" t="s">
        <v>121</v>
      </c>
    </row>
    <row r="32" spans="4:4">
      <c r="D32" s="4">
        <f>SUM(D2:D31)</f>
        <v>3575.62</v>
      </c>
    </row>
    <row r="37" spans="1:1">
      <c r="A37" s="4" t="s">
        <v>122</v>
      </c>
    </row>
    <row r="38" spans="1:1">
      <c r="A38" s="4" t="s">
        <v>123</v>
      </c>
    </row>
    <row r="39" spans="1:1">
      <c r="A39" s="4" t="s">
        <v>124</v>
      </c>
    </row>
  </sheetData>
  <autoFilter ref="A1:XFD39">
    <filterColumn colId="3">
      <filters blank="1">
        <filter val="150"/>
        <filter val="111"/>
        <filter val="96"/>
        <filter val="157"/>
        <filter val="58"/>
        <filter val="60"/>
        <filter val="33.62"/>
        <filter val="223"/>
        <filter val="66"/>
        <filter val="327"/>
        <filter val="168"/>
        <filter val="3575.62"/>
        <filter val="173"/>
        <filter val="378"/>
        <filter val="42"/>
        <filter val="-102"/>
        <filter val="43"/>
        <filter val="44"/>
        <filter val="244"/>
        <filter val="304"/>
        <filter val="45"/>
        <filter val="205"/>
        <filter val="46"/>
        <filter val="106"/>
        <filter val="146"/>
        <filter val="87"/>
        <filter val="208"/>
      </filters>
    </filterColumn>
    <filterColumn colId="6">
      <filters blank="1">
        <filter val="#N/A"/>
        <filter val="-1.3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workbookViewId="0">
      <selection activeCell="D35" sqref="D3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125</v>
      </c>
      <c r="B1" s="2" t="s">
        <v>126</v>
      </c>
      <c r="C1" s="2" t="s">
        <v>127</v>
      </c>
      <c r="D1" s="2" t="s">
        <v>128</v>
      </c>
      <c r="E1" s="2" t="s">
        <v>13</v>
      </c>
      <c r="F1" s="2" t="s">
        <v>5</v>
      </c>
      <c r="G1" s="2" t="s">
        <v>6</v>
      </c>
      <c r="H1" s="2" t="s">
        <v>129</v>
      </c>
      <c r="I1" s="2" t="s">
        <v>130</v>
      </c>
      <c r="J1" s="2" t="s">
        <v>131</v>
      </c>
      <c r="K1" s="2" t="s">
        <v>132</v>
      </c>
      <c r="L1" s="2" t="s">
        <v>133</v>
      </c>
      <c r="M1" s="2" t="s">
        <v>134</v>
      </c>
      <c r="N1" s="2" t="s">
        <v>135</v>
      </c>
      <c r="O1" s="2" t="s">
        <v>136</v>
      </c>
      <c r="P1" s="2" t="s">
        <v>137</v>
      </c>
      <c r="Q1" s="2" t="s">
        <v>138</v>
      </c>
      <c r="R1" s="2" t="s">
        <v>139</v>
      </c>
      <c r="S1" s="2" t="s">
        <v>140</v>
      </c>
      <c r="T1" s="2" t="s">
        <v>141</v>
      </c>
    </row>
    <row r="2" s="1" customFormat="1" spans="1:20">
      <c r="A2" s="3">
        <v>16285817779</v>
      </c>
      <c r="B2" s="1" t="s">
        <v>142</v>
      </c>
      <c r="C2" s="1" t="s">
        <v>143</v>
      </c>
      <c r="D2" s="1" t="s">
        <v>144</v>
      </c>
      <c r="E2" s="1" t="s">
        <v>145</v>
      </c>
      <c r="F2" s="1" t="s">
        <v>142</v>
      </c>
      <c r="G2" s="1" t="s">
        <v>146</v>
      </c>
      <c r="H2" s="1" t="s">
        <v>147</v>
      </c>
      <c r="I2" s="1" t="s">
        <v>148</v>
      </c>
      <c r="J2" s="1" t="s">
        <v>29</v>
      </c>
      <c r="K2" s="1" t="s">
        <v>149</v>
      </c>
      <c r="L2" s="1" t="s">
        <v>149</v>
      </c>
      <c r="M2" s="1" t="s">
        <v>150</v>
      </c>
      <c r="N2" s="1" t="s">
        <v>150</v>
      </c>
      <c r="O2" s="1" t="s">
        <v>151</v>
      </c>
      <c r="P2" s="1" t="s">
        <v>152</v>
      </c>
      <c r="Q2" s="1" t="s">
        <v>153</v>
      </c>
      <c r="R2" s="1" t="s">
        <v>154</v>
      </c>
      <c r="S2" s="1" t="s">
        <v>155</v>
      </c>
      <c r="T2" s="1" t="s">
        <v>156</v>
      </c>
    </row>
    <row r="3" s="1" customFormat="1" spans="1:20">
      <c r="A3" s="3">
        <v>16285408365</v>
      </c>
      <c r="B3" s="1" t="s">
        <v>142</v>
      </c>
      <c r="C3" s="1" t="s">
        <v>157</v>
      </c>
      <c r="D3" s="1" t="s">
        <v>158</v>
      </c>
      <c r="E3" s="1" t="s">
        <v>159</v>
      </c>
      <c r="F3" s="1" t="s">
        <v>142</v>
      </c>
      <c r="G3" s="1" t="s">
        <v>146</v>
      </c>
      <c r="H3" s="1" t="s">
        <v>147</v>
      </c>
      <c r="I3" s="1" t="s">
        <v>160</v>
      </c>
      <c r="J3" s="1" t="s">
        <v>29</v>
      </c>
      <c r="K3" s="1" t="s">
        <v>161</v>
      </c>
      <c r="L3" s="1" t="s">
        <v>161</v>
      </c>
      <c r="M3" s="1" t="s">
        <v>150</v>
      </c>
      <c r="N3" s="1" t="s">
        <v>150</v>
      </c>
      <c r="O3" s="1" t="s">
        <v>151</v>
      </c>
      <c r="P3" s="1" t="s">
        <v>152</v>
      </c>
      <c r="Q3" s="1" t="s">
        <v>162</v>
      </c>
      <c r="R3" s="1" t="s">
        <v>154</v>
      </c>
      <c r="S3" s="1" t="s">
        <v>155</v>
      </c>
      <c r="T3" s="1" t="s">
        <v>156</v>
      </c>
    </row>
    <row r="4" s="1" customFormat="1" spans="1:20">
      <c r="A4" s="3">
        <v>16285295641</v>
      </c>
      <c r="B4" s="1" t="s">
        <v>142</v>
      </c>
      <c r="C4" s="1" t="s">
        <v>163</v>
      </c>
      <c r="D4" s="1" t="s">
        <v>164</v>
      </c>
      <c r="E4" s="1" t="s">
        <v>165</v>
      </c>
      <c r="F4" s="1" t="s">
        <v>142</v>
      </c>
      <c r="G4" s="1" t="s">
        <v>146</v>
      </c>
      <c r="H4" s="1" t="s">
        <v>147</v>
      </c>
      <c r="I4" s="1" t="s">
        <v>166</v>
      </c>
      <c r="J4" s="1" t="s">
        <v>29</v>
      </c>
      <c r="K4" s="1" t="s">
        <v>167</v>
      </c>
      <c r="L4" s="1" t="s">
        <v>167</v>
      </c>
      <c r="M4" s="1" t="s">
        <v>150</v>
      </c>
      <c r="N4" s="1" t="s">
        <v>150</v>
      </c>
      <c r="O4" s="1" t="s">
        <v>151</v>
      </c>
      <c r="P4" s="1" t="s">
        <v>152</v>
      </c>
      <c r="Q4" s="1" t="s">
        <v>168</v>
      </c>
      <c r="R4" s="1" t="s">
        <v>154</v>
      </c>
      <c r="S4" s="1" t="s">
        <v>155</v>
      </c>
      <c r="T4" s="1" t="s">
        <v>156</v>
      </c>
    </row>
    <row r="5" s="1" customFormat="1" spans="1:20">
      <c r="A5" s="3">
        <v>16284968780</v>
      </c>
      <c r="B5" s="1" t="s">
        <v>142</v>
      </c>
      <c r="C5" s="1" t="s">
        <v>169</v>
      </c>
      <c r="D5" s="1" t="s">
        <v>170</v>
      </c>
      <c r="E5" s="1" t="s">
        <v>171</v>
      </c>
      <c r="F5" s="1" t="s">
        <v>142</v>
      </c>
      <c r="G5" s="1" t="s">
        <v>146</v>
      </c>
      <c r="H5" s="1" t="s">
        <v>147</v>
      </c>
      <c r="I5" s="1" t="s">
        <v>172</v>
      </c>
      <c r="J5" s="1" t="s">
        <v>29</v>
      </c>
      <c r="K5" s="1" t="s">
        <v>173</v>
      </c>
      <c r="L5" s="1" t="s">
        <v>173</v>
      </c>
      <c r="M5" s="1" t="s">
        <v>150</v>
      </c>
      <c r="N5" s="1" t="s">
        <v>150</v>
      </c>
      <c r="O5" s="1" t="s">
        <v>151</v>
      </c>
      <c r="P5" s="1" t="s">
        <v>152</v>
      </c>
      <c r="Q5" s="1" t="s">
        <v>174</v>
      </c>
      <c r="R5" s="1" t="s">
        <v>154</v>
      </c>
      <c r="S5" s="1" t="s">
        <v>155</v>
      </c>
      <c r="T5" s="1" t="s">
        <v>156</v>
      </c>
    </row>
    <row r="6" s="1" customFormat="1" spans="1:20">
      <c r="A6" s="3">
        <v>16284620359</v>
      </c>
      <c r="B6" s="1" t="s">
        <v>142</v>
      </c>
      <c r="C6" s="1" t="s">
        <v>175</v>
      </c>
      <c r="D6" s="1" t="s">
        <v>176</v>
      </c>
      <c r="E6" s="1" t="s">
        <v>177</v>
      </c>
      <c r="F6" s="1" t="s">
        <v>142</v>
      </c>
      <c r="G6" s="1" t="s">
        <v>146</v>
      </c>
      <c r="H6" s="1" t="s">
        <v>147</v>
      </c>
      <c r="I6" s="1" t="s">
        <v>178</v>
      </c>
      <c r="J6" s="1" t="s">
        <v>29</v>
      </c>
      <c r="K6" s="1" t="s">
        <v>179</v>
      </c>
      <c r="L6" s="1" t="s">
        <v>179</v>
      </c>
      <c r="M6" s="1" t="s">
        <v>150</v>
      </c>
      <c r="N6" s="1" t="s">
        <v>150</v>
      </c>
      <c r="O6" s="1" t="s">
        <v>151</v>
      </c>
      <c r="P6" s="1" t="s">
        <v>152</v>
      </c>
      <c r="Q6" s="1" t="s">
        <v>180</v>
      </c>
      <c r="R6" s="1" t="s">
        <v>154</v>
      </c>
      <c r="S6" s="1" t="s">
        <v>155</v>
      </c>
      <c r="T6" s="1" t="s">
        <v>156</v>
      </c>
    </row>
    <row r="7" s="1" customFormat="1" spans="1:20">
      <c r="A7" s="3">
        <v>16284379624</v>
      </c>
      <c r="B7" s="1" t="s">
        <v>142</v>
      </c>
      <c r="C7" s="1" t="s">
        <v>181</v>
      </c>
      <c r="D7" s="1" t="s">
        <v>182</v>
      </c>
      <c r="E7" s="1" t="s">
        <v>183</v>
      </c>
      <c r="F7" s="1" t="s">
        <v>142</v>
      </c>
      <c r="G7" s="1" t="s">
        <v>146</v>
      </c>
      <c r="H7" s="1" t="s">
        <v>147</v>
      </c>
      <c r="I7" s="1" t="s">
        <v>184</v>
      </c>
      <c r="J7" s="1" t="s">
        <v>29</v>
      </c>
      <c r="K7" s="1" t="s">
        <v>185</v>
      </c>
      <c r="L7" s="1" t="s">
        <v>185</v>
      </c>
      <c r="M7" s="1" t="s">
        <v>150</v>
      </c>
      <c r="N7" s="1" t="s">
        <v>150</v>
      </c>
      <c r="O7" s="1" t="s">
        <v>151</v>
      </c>
      <c r="P7" s="1" t="s">
        <v>152</v>
      </c>
      <c r="Q7" s="1" t="s">
        <v>186</v>
      </c>
      <c r="R7" s="1" t="s">
        <v>154</v>
      </c>
      <c r="S7" s="1" t="s">
        <v>155</v>
      </c>
      <c r="T7" s="1" t="s">
        <v>156</v>
      </c>
    </row>
    <row r="8" s="1" customFormat="1" spans="1:20">
      <c r="A8" s="3">
        <v>16283928800</v>
      </c>
      <c r="B8" s="1" t="s">
        <v>142</v>
      </c>
      <c r="C8" s="1" t="s">
        <v>187</v>
      </c>
      <c r="D8" s="1" t="s">
        <v>188</v>
      </c>
      <c r="E8" s="1" t="s">
        <v>189</v>
      </c>
      <c r="F8" s="1" t="s">
        <v>142</v>
      </c>
      <c r="G8" s="1" t="s">
        <v>146</v>
      </c>
      <c r="H8" s="1" t="s">
        <v>147</v>
      </c>
      <c r="I8" s="1" t="s">
        <v>190</v>
      </c>
      <c r="J8" s="1" t="s">
        <v>29</v>
      </c>
      <c r="K8" s="1" t="s">
        <v>191</v>
      </c>
      <c r="L8" s="1" t="s">
        <v>191</v>
      </c>
      <c r="M8" s="1" t="s">
        <v>150</v>
      </c>
      <c r="N8" s="1" t="s">
        <v>150</v>
      </c>
      <c r="O8" s="1" t="s">
        <v>151</v>
      </c>
      <c r="P8" s="1" t="s">
        <v>152</v>
      </c>
      <c r="Q8" s="1" t="s">
        <v>192</v>
      </c>
      <c r="R8" s="1" t="s">
        <v>154</v>
      </c>
      <c r="S8" s="1" t="s">
        <v>155</v>
      </c>
      <c r="T8" s="1" t="s">
        <v>156</v>
      </c>
    </row>
    <row r="9" s="1" customFormat="1" spans="1:20">
      <c r="A9" s="3">
        <v>16283650848</v>
      </c>
      <c r="B9" s="1" t="s">
        <v>142</v>
      </c>
      <c r="C9" s="1" t="s">
        <v>193</v>
      </c>
      <c r="D9" s="1" t="s">
        <v>164</v>
      </c>
      <c r="E9" s="1" t="s">
        <v>194</v>
      </c>
      <c r="F9" s="1" t="s">
        <v>142</v>
      </c>
      <c r="G9" s="1" t="s">
        <v>146</v>
      </c>
      <c r="H9" s="1" t="s">
        <v>147</v>
      </c>
      <c r="I9" s="1" t="s">
        <v>166</v>
      </c>
      <c r="J9" s="1" t="s">
        <v>29</v>
      </c>
      <c r="K9" s="1" t="s">
        <v>167</v>
      </c>
      <c r="L9" s="1" t="s">
        <v>167</v>
      </c>
      <c r="M9" s="1" t="s">
        <v>150</v>
      </c>
      <c r="N9" s="1" t="s">
        <v>150</v>
      </c>
      <c r="O9" s="1" t="s">
        <v>151</v>
      </c>
      <c r="P9" s="1" t="s">
        <v>152</v>
      </c>
      <c r="Q9" s="1" t="s">
        <v>195</v>
      </c>
      <c r="R9" s="1" t="s">
        <v>154</v>
      </c>
      <c r="S9" s="1" t="s">
        <v>155</v>
      </c>
      <c r="T9" s="1" t="s">
        <v>156</v>
      </c>
    </row>
    <row r="10" s="1" customFormat="1" spans="1:20">
      <c r="A10" s="3">
        <v>16280558056</v>
      </c>
      <c r="B10" s="1" t="s">
        <v>142</v>
      </c>
      <c r="C10" s="1" t="s">
        <v>196</v>
      </c>
      <c r="D10" s="1" t="s">
        <v>197</v>
      </c>
      <c r="E10" s="1" t="s">
        <v>198</v>
      </c>
      <c r="F10" s="1" t="s">
        <v>142</v>
      </c>
      <c r="G10" s="1" t="s">
        <v>146</v>
      </c>
      <c r="H10" s="1" t="s">
        <v>147</v>
      </c>
      <c r="I10" s="1" t="s">
        <v>199</v>
      </c>
      <c r="J10" s="1" t="s">
        <v>29</v>
      </c>
      <c r="K10" s="1" t="s">
        <v>200</v>
      </c>
      <c r="L10" s="1" t="s">
        <v>200</v>
      </c>
      <c r="M10" s="1" t="s">
        <v>150</v>
      </c>
      <c r="N10" s="1" t="s">
        <v>150</v>
      </c>
      <c r="O10" s="1" t="s">
        <v>151</v>
      </c>
      <c r="P10" s="1" t="s">
        <v>152</v>
      </c>
      <c r="Q10" s="1" t="s">
        <v>201</v>
      </c>
      <c r="R10" s="1" t="s">
        <v>154</v>
      </c>
      <c r="S10" s="1" t="s">
        <v>155</v>
      </c>
      <c r="T10" s="1" t="s">
        <v>156</v>
      </c>
    </row>
    <row r="11" s="1" customFormat="1" spans="1:20">
      <c r="A11" s="3">
        <v>16280331044</v>
      </c>
      <c r="B11" s="1" t="s">
        <v>142</v>
      </c>
      <c r="C11" s="1" t="s">
        <v>202</v>
      </c>
      <c r="D11" s="1" t="s">
        <v>203</v>
      </c>
      <c r="E11" s="1" t="s">
        <v>204</v>
      </c>
      <c r="F11" s="1" t="s">
        <v>142</v>
      </c>
      <c r="G11" s="1" t="s">
        <v>146</v>
      </c>
      <c r="H11" s="1" t="s">
        <v>147</v>
      </c>
      <c r="I11" s="1" t="s">
        <v>205</v>
      </c>
      <c r="J11" s="1" t="s">
        <v>29</v>
      </c>
      <c r="K11" s="1" t="s">
        <v>206</v>
      </c>
      <c r="L11" s="1" t="s">
        <v>206</v>
      </c>
      <c r="M11" s="1" t="s">
        <v>150</v>
      </c>
      <c r="N11" s="1" t="s">
        <v>150</v>
      </c>
      <c r="O11" s="1" t="s">
        <v>151</v>
      </c>
      <c r="P11" s="1" t="s">
        <v>152</v>
      </c>
      <c r="Q11" s="1" t="s">
        <v>207</v>
      </c>
      <c r="R11" s="1" t="s">
        <v>154</v>
      </c>
      <c r="S11" s="1" t="s">
        <v>155</v>
      </c>
      <c r="T11" s="1" t="s">
        <v>156</v>
      </c>
    </row>
    <row r="12" s="1" customFormat="1" spans="1:20">
      <c r="A12" s="3">
        <v>16280312617</v>
      </c>
      <c r="B12" s="1" t="s">
        <v>142</v>
      </c>
      <c r="C12" s="1" t="s">
        <v>208</v>
      </c>
      <c r="D12" s="1" t="s">
        <v>209</v>
      </c>
      <c r="E12" s="1" t="s">
        <v>210</v>
      </c>
      <c r="F12" s="1" t="s">
        <v>142</v>
      </c>
      <c r="G12" s="1" t="s">
        <v>146</v>
      </c>
      <c r="H12" s="1" t="s">
        <v>147</v>
      </c>
      <c r="I12" s="1" t="s">
        <v>211</v>
      </c>
      <c r="J12" s="1" t="s">
        <v>29</v>
      </c>
      <c r="K12" s="1" t="s">
        <v>212</v>
      </c>
      <c r="L12" s="1" t="s">
        <v>212</v>
      </c>
      <c r="M12" s="1" t="s">
        <v>150</v>
      </c>
      <c r="N12" s="1" t="s">
        <v>150</v>
      </c>
      <c r="O12" s="1" t="s">
        <v>151</v>
      </c>
      <c r="P12" s="1" t="s">
        <v>152</v>
      </c>
      <c r="Q12" s="1" t="s">
        <v>213</v>
      </c>
      <c r="R12" s="1" t="s">
        <v>154</v>
      </c>
      <c r="S12" s="1" t="s">
        <v>155</v>
      </c>
      <c r="T12" s="1" t="s">
        <v>156</v>
      </c>
    </row>
    <row r="13" s="1" customFormat="1" spans="1:20">
      <c r="A13" s="3">
        <v>16279325374</v>
      </c>
      <c r="B13" s="1" t="s">
        <v>214</v>
      </c>
      <c r="C13" s="1" t="s">
        <v>215</v>
      </c>
      <c r="D13" s="1" t="s">
        <v>216</v>
      </c>
      <c r="E13" s="1" t="s">
        <v>217</v>
      </c>
      <c r="F13" s="1" t="s">
        <v>142</v>
      </c>
      <c r="G13" s="1" t="s">
        <v>146</v>
      </c>
      <c r="H13" s="1" t="s">
        <v>147</v>
      </c>
      <c r="I13" s="1" t="s">
        <v>218</v>
      </c>
      <c r="J13" s="1" t="s">
        <v>29</v>
      </c>
      <c r="K13" s="1" t="s">
        <v>219</v>
      </c>
      <c r="L13" s="1" t="s">
        <v>219</v>
      </c>
      <c r="M13" s="1" t="s">
        <v>150</v>
      </c>
      <c r="N13" s="1" t="s">
        <v>150</v>
      </c>
      <c r="O13" s="1" t="s">
        <v>151</v>
      </c>
      <c r="P13" s="1" t="s">
        <v>152</v>
      </c>
      <c r="Q13" s="1" t="s">
        <v>220</v>
      </c>
      <c r="R13" s="1" t="s">
        <v>154</v>
      </c>
      <c r="S13" s="1" t="s">
        <v>155</v>
      </c>
      <c r="T13" s="1" t="s">
        <v>156</v>
      </c>
    </row>
    <row r="14" s="1" customFormat="1" spans="1:20">
      <c r="A14" s="3">
        <v>16279275224</v>
      </c>
      <c r="B14" s="1" t="s">
        <v>214</v>
      </c>
      <c r="C14" s="1" t="s">
        <v>221</v>
      </c>
      <c r="D14" s="1" t="s">
        <v>222</v>
      </c>
      <c r="E14" s="1" t="s">
        <v>223</v>
      </c>
      <c r="F14" s="1" t="s">
        <v>142</v>
      </c>
      <c r="G14" s="1" t="s">
        <v>146</v>
      </c>
      <c r="H14" s="1" t="s">
        <v>147</v>
      </c>
      <c r="I14" s="1" t="s">
        <v>224</v>
      </c>
      <c r="J14" s="1" t="s">
        <v>29</v>
      </c>
      <c r="K14" s="1" t="s">
        <v>225</v>
      </c>
      <c r="L14" s="1" t="s">
        <v>225</v>
      </c>
      <c r="M14" s="1" t="s">
        <v>150</v>
      </c>
      <c r="N14" s="1" t="s">
        <v>150</v>
      </c>
      <c r="O14" s="1" t="s">
        <v>151</v>
      </c>
      <c r="P14" s="1" t="s">
        <v>152</v>
      </c>
      <c r="Q14" s="1" t="s">
        <v>226</v>
      </c>
      <c r="R14" s="1" t="s">
        <v>154</v>
      </c>
      <c r="S14" s="1" t="s">
        <v>155</v>
      </c>
      <c r="T14" s="1" t="s">
        <v>156</v>
      </c>
    </row>
    <row r="15" s="1" customFormat="1" spans="1:20">
      <c r="A15" s="3">
        <v>16273435503</v>
      </c>
      <c r="B15" s="1" t="s">
        <v>214</v>
      </c>
      <c r="C15" s="1" t="s">
        <v>227</v>
      </c>
      <c r="D15" s="1" t="s">
        <v>228</v>
      </c>
      <c r="E15" s="1" t="s">
        <v>229</v>
      </c>
      <c r="F15" s="1" t="s">
        <v>142</v>
      </c>
      <c r="G15" s="1" t="s">
        <v>146</v>
      </c>
      <c r="H15" s="1" t="s">
        <v>147</v>
      </c>
      <c r="I15" s="1" t="s">
        <v>151</v>
      </c>
      <c r="J15" s="1" t="s">
        <v>29</v>
      </c>
      <c r="K15" s="1" t="s">
        <v>151</v>
      </c>
      <c r="L15" s="1" t="s">
        <v>151</v>
      </c>
      <c r="M15" s="1" t="s">
        <v>150</v>
      </c>
      <c r="N15" s="1" t="s">
        <v>150</v>
      </c>
      <c r="O15" s="1" t="s">
        <v>151</v>
      </c>
      <c r="P15" s="1" t="s">
        <v>152</v>
      </c>
      <c r="Q15" s="1" t="s">
        <v>230</v>
      </c>
      <c r="R15" s="1" t="s">
        <v>154</v>
      </c>
      <c r="S15" s="1" t="s">
        <v>155</v>
      </c>
      <c r="T15" s="1" t="s">
        <v>156</v>
      </c>
    </row>
    <row r="16" s="1" customFormat="1" spans="1:20">
      <c r="A16" s="3">
        <v>16273426768</v>
      </c>
      <c r="B16" s="1" t="s">
        <v>214</v>
      </c>
      <c r="C16" s="1" t="s">
        <v>231</v>
      </c>
      <c r="D16" s="1" t="s">
        <v>232</v>
      </c>
      <c r="E16" s="1" t="s">
        <v>233</v>
      </c>
      <c r="F16" s="1" t="s">
        <v>142</v>
      </c>
      <c r="G16" s="1" t="s">
        <v>146</v>
      </c>
      <c r="H16" s="1" t="s">
        <v>147</v>
      </c>
      <c r="I16" s="1" t="s">
        <v>234</v>
      </c>
      <c r="J16" s="1" t="s">
        <v>29</v>
      </c>
      <c r="K16" s="1" t="s">
        <v>235</v>
      </c>
      <c r="L16" s="1" t="s">
        <v>235</v>
      </c>
      <c r="M16" s="1" t="s">
        <v>150</v>
      </c>
      <c r="N16" s="1" t="s">
        <v>150</v>
      </c>
      <c r="O16" s="1" t="s">
        <v>151</v>
      </c>
      <c r="P16" s="1" t="s">
        <v>152</v>
      </c>
      <c r="Q16" s="1" t="s">
        <v>236</v>
      </c>
      <c r="R16" s="1" t="s">
        <v>154</v>
      </c>
      <c r="S16" s="1" t="s">
        <v>155</v>
      </c>
      <c r="T16" s="1" t="s">
        <v>156</v>
      </c>
    </row>
    <row r="17" s="1" customFormat="1" spans="1:20">
      <c r="A17" s="3">
        <v>16273228823</v>
      </c>
      <c r="B17" s="1" t="s">
        <v>214</v>
      </c>
      <c r="C17" s="1" t="s">
        <v>237</v>
      </c>
      <c r="D17" s="1" t="s">
        <v>238</v>
      </c>
      <c r="E17" s="1" t="s">
        <v>239</v>
      </c>
      <c r="F17" s="1" t="s">
        <v>142</v>
      </c>
      <c r="G17" s="1" t="s">
        <v>146</v>
      </c>
      <c r="H17" s="1" t="s">
        <v>147</v>
      </c>
      <c r="I17" s="1" t="s">
        <v>240</v>
      </c>
      <c r="J17" s="1" t="s">
        <v>29</v>
      </c>
      <c r="K17" s="1" t="s">
        <v>241</v>
      </c>
      <c r="L17" s="1" t="s">
        <v>241</v>
      </c>
      <c r="M17" s="1" t="s">
        <v>150</v>
      </c>
      <c r="N17" s="1" t="s">
        <v>150</v>
      </c>
      <c r="O17" s="1" t="s">
        <v>151</v>
      </c>
      <c r="P17" s="1" t="s">
        <v>152</v>
      </c>
      <c r="Q17" s="1" t="s">
        <v>242</v>
      </c>
      <c r="R17" s="1" t="s">
        <v>154</v>
      </c>
      <c r="S17" s="1" t="s">
        <v>155</v>
      </c>
      <c r="T17" s="1" t="s">
        <v>156</v>
      </c>
    </row>
    <row r="18" s="1" customFormat="1" spans="1:20">
      <c r="A18" s="3">
        <v>16269060093</v>
      </c>
      <c r="B18" s="1" t="s">
        <v>243</v>
      </c>
      <c r="C18" s="1" t="s">
        <v>244</v>
      </c>
      <c r="D18" s="1" t="s">
        <v>245</v>
      </c>
      <c r="E18" s="1" t="s">
        <v>246</v>
      </c>
      <c r="F18" s="1" t="s">
        <v>214</v>
      </c>
      <c r="G18" s="1" t="s">
        <v>146</v>
      </c>
      <c r="H18" s="1" t="s">
        <v>147</v>
      </c>
      <c r="I18" s="1" t="s">
        <v>247</v>
      </c>
      <c r="J18" s="1" t="s">
        <v>29</v>
      </c>
      <c r="K18" s="1" t="s">
        <v>248</v>
      </c>
      <c r="L18" s="1" t="s">
        <v>248</v>
      </c>
      <c r="M18" s="1" t="s">
        <v>150</v>
      </c>
      <c r="N18" s="1" t="s">
        <v>150</v>
      </c>
      <c r="O18" s="1" t="s">
        <v>151</v>
      </c>
      <c r="P18" s="1" t="s">
        <v>152</v>
      </c>
      <c r="Q18" s="1" t="s">
        <v>249</v>
      </c>
      <c r="R18" s="1" t="s">
        <v>154</v>
      </c>
      <c r="S18" s="1" t="s">
        <v>155</v>
      </c>
      <c r="T18" s="1" t="s">
        <v>156</v>
      </c>
    </row>
    <row r="19" s="1" customFormat="1" spans="1:20">
      <c r="A19" s="3">
        <v>16254581552</v>
      </c>
      <c r="B19" s="1" t="s">
        <v>250</v>
      </c>
      <c r="C19" s="1" t="s">
        <v>251</v>
      </c>
      <c r="D19" s="1" t="s">
        <v>252</v>
      </c>
      <c r="E19" s="1" t="s">
        <v>253</v>
      </c>
      <c r="F19" s="1" t="s">
        <v>142</v>
      </c>
      <c r="G19" s="1" t="s">
        <v>146</v>
      </c>
      <c r="H19" s="1" t="s">
        <v>147</v>
      </c>
      <c r="I19" s="1" t="s">
        <v>254</v>
      </c>
      <c r="J19" s="1" t="s">
        <v>29</v>
      </c>
      <c r="K19" s="1" t="s">
        <v>255</v>
      </c>
      <c r="L19" s="1" t="s">
        <v>255</v>
      </c>
      <c r="M19" s="1" t="s">
        <v>150</v>
      </c>
      <c r="N19" s="1" t="s">
        <v>150</v>
      </c>
      <c r="O19" s="1" t="s">
        <v>151</v>
      </c>
      <c r="P19" s="1" t="s">
        <v>152</v>
      </c>
      <c r="Q19" s="1" t="s">
        <v>256</v>
      </c>
      <c r="R19" s="1" t="s">
        <v>154</v>
      </c>
      <c r="S19" s="1" t="s">
        <v>155</v>
      </c>
      <c r="T19" s="1" t="s">
        <v>156</v>
      </c>
    </row>
    <row r="20" s="1" customFormat="1" spans="1:20">
      <c r="A20" s="3">
        <v>16248324682</v>
      </c>
      <c r="B20" s="1" t="s">
        <v>250</v>
      </c>
      <c r="C20" s="1" t="s">
        <v>257</v>
      </c>
      <c r="D20" s="1" t="s">
        <v>258</v>
      </c>
      <c r="E20" s="1" t="s">
        <v>259</v>
      </c>
      <c r="F20" s="1" t="s">
        <v>142</v>
      </c>
      <c r="G20" s="1" t="s">
        <v>146</v>
      </c>
      <c r="H20" s="1" t="s">
        <v>147</v>
      </c>
      <c r="I20" s="1" t="s">
        <v>260</v>
      </c>
      <c r="J20" s="1" t="s">
        <v>29</v>
      </c>
      <c r="K20" s="1" t="s">
        <v>261</v>
      </c>
      <c r="L20" s="1" t="s">
        <v>261</v>
      </c>
      <c r="M20" s="1" t="s">
        <v>150</v>
      </c>
      <c r="N20" s="1" t="s">
        <v>150</v>
      </c>
      <c r="O20" s="1" t="s">
        <v>151</v>
      </c>
      <c r="P20" s="1" t="s">
        <v>152</v>
      </c>
      <c r="Q20" s="1" t="s">
        <v>262</v>
      </c>
      <c r="R20" s="1" t="s">
        <v>154</v>
      </c>
      <c r="S20" s="1" t="s">
        <v>155</v>
      </c>
      <c r="T20" s="1" t="s">
        <v>156</v>
      </c>
    </row>
    <row r="21" s="1" customFormat="1" spans="1:20">
      <c r="A21" s="3">
        <v>16248308372</v>
      </c>
      <c r="B21" s="1" t="s">
        <v>250</v>
      </c>
      <c r="C21" s="1" t="s">
        <v>263</v>
      </c>
      <c r="D21" s="1" t="s">
        <v>264</v>
      </c>
      <c r="E21" s="1" t="s">
        <v>265</v>
      </c>
      <c r="F21" s="1" t="s">
        <v>142</v>
      </c>
      <c r="G21" s="1" t="s">
        <v>146</v>
      </c>
      <c r="H21" s="1" t="s">
        <v>147</v>
      </c>
      <c r="I21" s="1" t="s">
        <v>266</v>
      </c>
      <c r="J21" s="1" t="s">
        <v>29</v>
      </c>
      <c r="K21" s="1" t="s">
        <v>267</v>
      </c>
      <c r="L21" s="1" t="s">
        <v>267</v>
      </c>
      <c r="M21" s="1" t="s">
        <v>150</v>
      </c>
      <c r="N21" s="1" t="s">
        <v>150</v>
      </c>
      <c r="O21" s="1" t="s">
        <v>151</v>
      </c>
      <c r="P21" s="1" t="s">
        <v>152</v>
      </c>
      <c r="Q21" s="1" t="s">
        <v>268</v>
      </c>
      <c r="R21" s="1" t="s">
        <v>154</v>
      </c>
      <c r="S21" s="1" t="s">
        <v>155</v>
      </c>
      <c r="T21" s="1" t="s">
        <v>156</v>
      </c>
    </row>
    <row r="22" s="1" customFormat="1" spans="1:20">
      <c r="A22" s="3">
        <v>16248250640</v>
      </c>
      <c r="B22" s="1" t="s">
        <v>250</v>
      </c>
      <c r="C22" s="1" t="s">
        <v>269</v>
      </c>
      <c r="D22" s="1" t="s">
        <v>270</v>
      </c>
      <c r="E22" s="1" t="s">
        <v>271</v>
      </c>
      <c r="F22" s="1" t="s">
        <v>142</v>
      </c>
      <c r="G22" s="1" t="s">
        <v>146</v>
      </c>
      <c r="H22" s="1" t="s">
        <v>147</v>
      </c>
      <c r="I22" s="1" t="s">
        <v>272</v>
      </c>
      <c r="J22" s="1" t="s">
        <v>29</v>
      </c>
      <c r="K22" s="1" t="s">
        <v>273</v>
      </c>
      <c r="L22" s="1" t="s">
        <v>273</v>
      </c>
      <c r="M22" s="1" t="s">
        <v>150</v>
      </c>
      <c r="N22" s="1" t="s">
        <v>150</v>
      </c>
      <c r="O22" s="1" t="s">
        <v>151</v>
      </c>
      <c r="P22" s="1" t="s">
        <v>152</v>
      </c>
      <c r="Q22" s="1" t="s">
        <v>274</v>
      </c>
      <c r="R22" s="1" t="s">
        <v>154</v>
      </c>
      <c r="S22" s="1" t="s">
        <v>155</v>
      </c>
      <c r="T22" s="1" t="s">
        <v>156</v>
      </c>
    </row>
    <row r="23" s="1" customFormat="1" spans="1:20">
      <c r="A23" s="3">
        <v>16247071762</v>
      </c>
      <c r="B23" s="1" t="s">
        <v>275</v>
      </c>
      <c r="C23" s="1" t="s">
        <v>276</v>
      </c>
      <c r="D23" s="1" t="s">
        <v>277</v>
      </c>
      <c r="E23" s="1" t="s">
        <v>278</v>
      </c>
      <c r="F23" s="1" t="s">
        <v>214</v>
      </c>
      <c r="G23" s="1" t="s">
        <v>146</v>
      </c>
      <c r="H23" s="1" t="s">
        <v>147</v>
      </c>
      <c r="I23" s="1" t="s">
        <v>279</v>
      </c>
      <c r="J23" s="1" t="s">
        <v>29</v>
      </c>
      <c r="K23" s="1" t="s">
        <v>280</v>
      </c>
      <c r="L23" s="1" t="s">
        <v>280</v>
      </c>
      <c r="M23" s="1" t="s">
        <v>150</v>
      </c>
      <c r="N23" s="1" t="s">
        <v>150</v>
      </c>
      <c r="O23" s="1" t="s">
        <v>151</v>
      </c>
      <c r="P23" s="1" t="s">
        <v>152</v>
      </c>
      <c r="Q23" s="1" t="s">
        <v>281</v>
      </c>
      <c r="R23" s="1" t="s">
        <v>154</v>
      </c>
      <c r="S23" s="1" t="s">
        <v>155</v>
      </c>
      <c r="T23" s="1" t="s">
        <v>156</v>
      </c>
    </row>
    <row r="24" s="1" customFormat="1" spans="1:20">
      <c r="A24" s="3">
        <v>16240870754</v>
      </c>
      <c r="B24" s="1" t="s">
        <v>275</v>
      </c>
      <c r="C24" s="1" t="s">
        <v>282</v>
      </c>
      <c r="D24" s="1" t="s">
        <v>283</v>
      </c>
      <c r="E24" s="1" t="s">
        <v>284</v>
      </c>
      <c r="F24" s="1" t="s">
        <v>214</v>
      </c>
      <c r="G24" s="1" t="s">
        <v>146</v>
      </c>
      <c r="H24" s="1" t="s">
        <v>147</v>
      </c>
      <c r="I24" s="1" t="s">
        <v>285</v>
      </c>
      <c r="J24" s="1" t="s">
        <v>29</v>
      </c>
      <c r="K24" s="1" t="s">
        <v>286</v>
      </c>
      <c r="L24" s="1" t="s">
        <v>286</v>
      </c>
      <c r="M24" s="1" t="s">
        <v>150</v>
      </c>
      <c r="N24" s="1" t="s">
        <v>150</v>
      </c>
      <c r="O24" s="1" t="s">
        <v>151</v>
      </c>
      <c r="P24" s="1" t="s">
        <v>152</v>
      </c>
      <c r="Q24" s="1" t="s">
        <v>287</v>
      </c>
      <c r="R24" s="1" t="s">
        <v>154</v>
      </c>
      <c r="S24" s="1" t="s">
        <v>155</v>
      </c>
      <c r="T24" s="1" t="s">
        <v>156</v>
      </c>
    </row>
    <row r="25" s="1" customFormat="1" spans="1:20">
      <c r="A25" s="3">
        <v>16193567940</v>
      </c>
      <c r="B25" s="1" t="s">
        <v>288</v>
      </c>
      <c r="C25" s="1" t="s">
        <v>289</v>
      </c>
      <c r="D25" s="1" t="s">
        <v>290</v>
      </c>
      <c r="E25" s="1" t="s">
        <v>291</v>
      </c>
      <c r="F25" s="1" t="s">
        <v>142</v>
      </c>
      <c r="G25" s="1" t="s">
        <v>146</v>
      </c>
      <c r="H25" s="1" t="s">
        <v>147</v>
      </c>
      <c r="I25" s="1" t="s">
        <v>292</v>
      </c>
      <c r="J25" s="1" t="s">
        <v>29</v>
      </c>
      <c r="K25" s="1" t="s">
        <v>293</v>
      </c>
      <c r="L25" s="1" t="s">
        <v>293</v>
      </c>
      <c r="M25" s="1" t="s">
        <v>150</v>
      </c>
      <c r="N25" s="1" t="s">
        <v>150</v>
      </c>
      <c r="O25" s="1" t="s">
        <v>151</v>
      </c>
      <c r="P25" s="1" t="s">
        <v>152</v>
      </c>
      <c r="Q25" s="1" t="s">
        <v>294</v>
      </c>
      <c r="R25" s="1" t="s">
        <v>154</v>
      </c>
      <c r="S25" s="1" t="s">
        <v>155</v>
      </c>
      <c r="T25" s="1" t="s">
        <v>156</v>
      </c>
    </row>
    <row r="26" s="1" customFormat="1" spans="1:20">
      <c r="A26" s="3">
        <v>16149986312</v>
      </c>
      <c r="B26" s="1" t="s">
        <v>295</v>
      </c>
      <c r="C26" s="1" t="s">
        <v>296</v>
      </c>
      <c r="D26" s="1" t="s">
        <v>297</v>
      </c>
      <c r="E26" s="1" t="s">
        <v>298</v>
      </c>
      <c r="F26" s="1" t="s">
        <v>214</v>
      </c>
      <c r="G26" s="1" t="s">
        <v>146</v>
      </c>
      <c r="H26" s="1" t="s">
        <v>147</v>
      </c>
      <c r="I26" s="1" t="s">
        <v>299</v>
      </c>
      <c r="J26" s="1" t="s">
        <v>29</v>
      </c>
      <c r="K26" s="1" t="s">
        <v>300</v>
      </c>
      <c r="L26" s="1" t="s">
        <v>300</v>
      </c>
      <c r="M26" s="1" t="s">
        <v>150</v>
      </c>
      <c r="N26" s="1" t="s">
        <v>150</v>
      </c>
      <c r="O26" s="1" t="s">
        <v>151</v>
      </c>
      <c r="P26" s="1" t="s">
        <v>152</v>
      </c>
      <c r="Q26" s="1" t="s">
        <v>301</v>
      </c>
      <c r="R26" s="1" t="s">
        <v>154</v>
      </c>
      <c r="S26" s="1" t="s">
        <v>155</v>
      </c>
      <c r="T26" s="1" t="s">
        <v>156</v>
      </c>
    </row>
    <row r="27" s="1" customFormat="1" spans="1:20">
      <c r="A27" s="3">
        <v>16122175540</v>
      </c>
      <c r="B27" s="1" t="s">
        <v>302</v>
      </c>
      <c r="C27" s="1" t="s">
        <v>303</v>
      </c>
      <c r="D27" s="1" t="s">
        <v>304</v>
      </c>
      <c r="E27" s="1" t="s">
        <v>305</v>
      </c>
      <c r="F27" s="1" t="s">
        <v>142</v>
      </c>
      <c r="G27" s="1" t="s">
        <v>146</v>
      </c>
      <c r="H27" s="1" t="s">
        <v>147</v>
      </c>
      <c r="I27" s="1" t="s">
        <v>306</v>
      </c>
      <c r="J27" s="1" t="s">
        <v>29</v>
      </c>
      <c r="K27" s="1" t="s">
        <v>307</v>
      </c>
      <c r="L27" s="1" t="s">
        <v>307</v>
      </c>
      <c r="M27" s="1" t="s">
        <v>150</v>
      </c>
      <c r="N27" s="1" t="s">
        <v>150</v>
      </c>
      <c r="O27" s="1" t="s">
        <v>151</v>
      </c>
      <c r="P27" s="1" t="s">
        <v>152</v>
      </c>
      <c r="Q27" s="1" t="s">
        <v>308</v>
      </c>
      <c r="R27" s="1" t="s">
        <v>154</v>
      </c>
      <c r="S27" s="1" t="s">
        <v>155</v>
      </c>
      <c r="T27" s="1" t="s">
        <v>156</v>
      </c>
    </row>
    <row r="28" s="1" customFormat="1" spans="1:20">
      <c r="A28" s="3">
        <v>16059868427</v>
      </c>
      <c r="B28" s="1" t="s">
        <v>309</v>
      </c>
      <c r="C28" s="1" t="s">
        <v>310</v>
      </c>
      <c r="D28" s="1" t="s">
        <v>311</v>
      </c>
      <c r="E28" s="1" t="s">
        <v>312</v>
      </c>
      <c r="F28" s="1" t="s">
        <v>142</v>
      </c>
      <c r="G28" s="1" t="s">
        <v>146</v>
      </c>
      <c r="H28" s="1" t="s">
        <v>147</v>
      </c>
      <c r="I28" s="1" t="s">
        <v>151</v>
      </c>
      <c r="J28" s="1" t="s">
        <v>29</v>
      </c>
      <c r="K28" s="1" t="s">
        <v>151</v>
      </c>
      <c r="L28" s="1" t="s">
        <v>313</v>
      </c>
      <c r="M28" s="1" t="s">
        <v>314</v>
      </c>
      <c r="N28" s="1" t="s">
        <v>315</v>
      </c>
      <c r="O28" s="1" t="s">
        <v>151</v>
      </c>
      <c r="P28" s="1" t="s">
        <v>152</v>
      </c>
      <c r="Q28" s="1" t="s">
        <v>316</v>
      </c>
      <c r="R28" s="1" t="s">
        <v>154</v>
      </c>
      <c r="S28" s="1" t="s">
        <v>155</v>
      </c>
      <c r="T28" s="1" t="s">
        <v>156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2021-09-18T01:22:07Z</dcterms:created>
  <dcterms:modified xsi:type="dcterms:W3CDTF">2021-09-18T01:34:54Z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1FC5B99EAA8F49E2BE9F7AB007C26228</vt:lpwstr>
  </property>
  <property fmtid="{D5CDD505-2E9C-101B-9397-08002B2CF9AE}" pid="3" name="KSOProductBuildVer">
    <vt:lpwstr>2052-11.1.0.10938</vt:lpwstr>
  </property>
</Properties>
</file>