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<sst xmlns="http://schemas.openxmlformats.org/spreadsheetml/2006/main" count="546" uniqueCount="179">
  <si>
    <t>去哪儿网酒店预付对账单</t>
  </si>
  <si>
    <t>供应商名称：</t>
  </si>
  <si>
    <t>布鲁斯</t>
  </si>
  <si>
    <t>结算周期：</t>
  </si>
  <si>
    <t>2021-09-13至2021-09-19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</si>
  <si>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</si>
  <si>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</si>
  <si>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</si>
  <si>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</si>
  <si>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</si>
  <si>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</si>
  <si>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</si>
  <si>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</si>
  <si>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</si>
  <si>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</si>
  <si>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</si>
  <si>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</si>
  <si>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</si>
  <si>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</si>
  <si>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</si>
  <si>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¥2,272.00</t>
  </si>
  <si>
    <t>¥301.00</t>
  </si>
  <si>
    <t>¥1,971.00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</si>
  <si>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</si>
  <si>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</si>
  <si>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</si>
  <si>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</si>
  <si>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</si>
  <si>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</si>
  <si>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</si>
  <si>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</si>
  <si>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</si>
  <si>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</si>
  <si>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</si>
  <si>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</si>
  <si>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</si>
  <si>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</si>
  <si>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</si>
  <si>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</si>
  <si>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</si>
  <si>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</si>
  <si>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</si>
  <si>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</si>
  <si>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</si>
  <si>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</si>
  <si>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</si>
  <si>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</si>
  <si>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</si>
  <si>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</si>
  <si>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</si>
  <si>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</si>
  <si>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</si>
  <si>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</si>
  <si>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</si>
  <si>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</si>
  <si>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</si>
  <si>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</si>
  <si>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</si>
  <si>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</si>
  <si>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</si>
  <si>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</si>
  <si>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</si>
  <si>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</si>
  <si>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</si>
  <si>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</si>
  <si>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</si>
  <si>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</si>
  <si>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</si>
  <si>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</si>
  <si>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</si>
  <si>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102753288238</t>
  </si>
  <si>
    <t>酒店预付</t>
  </si>
  <si>
    <t>否</t>
  </si>
  <si>
    <t>普通</t>
  </si>
  <si>
    <t>368289012</t>
  </si>
  <si>
    <t>桔子水晶上海国际旅游度假区周浦万达酒店</t>
  </si>
  <si>
    <t>1641469</t>
  </si>
  <si>
    <t>何成坚</t>
  </si>
  <si>
    <t>2021-09-12</t>
  </si>
  <si>
    <t>2021-09-14</t>
  </si>
  <si>
    <t>2021-09-15</t>
  </si>
  <si>
    <t>¥359.00</t>
  </si>
  <si>
    <t>¥47.00</t>
  </si>
  <si>
    <t>¥312.00</t>
  </si>
  <si>
    <t>豪华双床房-预付</t>
  </si>
  <si>
    <t>WEBSITE</t>
  </si>
  <si>
    <t>102756616529</t>
  </si>
  <si>
    <t>王红军</t>
  </si>
  <si>
    <t>2021-09-16</t>
  </si>
  <si>
    <t>¥317.00</t>
  </si>
  <si>
    <t>¥42.00</t>
  </si>
  <si>
    <t>¥275.00</t>
  </si>
  <si>
    <t>水晶豪华大床房-预付</t>
  </si>
  <si>
    <t>102757737318</t>
  </si>
  <si>
    <t>368840352</t>
  </si>
  <si>
    <t>如家商旅酒店(晋中榆次新建北路印象城店)</t>
  </si>
  <si>
    <t>甘忠仁</t>
  </si>
  <si>
    <t>2021-09-17</t>
  </si>
  <si>
    <t>¥198.00</t>
  </si>
  <si>
    <t>¥27.00</t>
  </si>
  <si>
    <t>¥171.00</t>
  </si>
  <si>
    <t>商旅高级商务房-预付</t>
  </si>
  <si>
    <t>102757939978</t>
  </si>
  <si>
    <t>368840355</t>
  </si>
  <si>
    <t>如家精选酒店(长治八一广场威远门中路店)</t>
  </si>
  <si>
    <t>魏远翔</t>
  </si>
  <si>
    <t>¥203.00</t>
  </si>
  <si>
    <t>¥176.00</t>
  </si>
  <si>
    <t>精选高级商务房-预付</t>
  </si>
  <si>
    <t>102758256822</t>
  </si>
  <si>
    <t>李佩佩</t>
  </si>
  <si>
    <t>2021-09-18</t>
  </si>
  <si>
    <t>¥327.00</t>
  </si>
  <si>
    <t>¥43.00</t>
  </si>
  <si>
    <t>¥284.00</t>
  </si>
  <si>
    <t>102758994985</t>
  </si>
  <si>
    <t>陈梦月</t>
  </si>
  <si>
    <t>102754019198</t>
  </si>
  <si>
    <t>唐菲</t>
  </si>
  <si>
    <t>2021-09-13</t>
  </si>
  <si>
    <t>2021-09-19</t>
  </si>
  <si>
    <t>¥665.00</t>
  </si>
  <si>
    <t>¥88.00</t>
  </si>
  <si>
    <t>¥577.00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</si>
  <si>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</si>
  <si>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</si>
  <si>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</si>
  <si>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</si>
  <si>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</si>
  <si>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</si>
  <si>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</si>
  <si>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</si>
  <si>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</si>
  <si>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</si>
  <si>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</si>
  <si>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A210922150621481</t>
  </si>
  <si>
    <r>
      <t>总计：</t>
    </r>
    <r>
      <rPr>
        <sz val="10"/>
        <rFont val="Arial"/>
        <charset val="134"/>
      </rPr>
      <t>1971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</si>
  <si>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</si>
  <si>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</si>
  <si>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</si>
  <si>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</si>
  <si>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</si>
  <si>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</si>
  <si>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</si>
  <si>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</si>
  <si>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</si>
  <si>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</si>
  <si>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</si>
  <si>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</si>
  <si>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</si>
  <si>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</si>
  <si>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</si>
  <si>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</si>
  <si>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2256920</t>
  </si>
  <si>
    <t>退房日周结</t>
  </si>
  <si>
    <t>176.00</t>
  </si>
  <si>
    <t>RMB</t>
  </si>
  <si>
    <t>0</t>
  </si>
  <si>
    <t>0.00</t>
  </si>
  <si>
    <t>Qunar手工甩房宝</t>
  </si>
  <si>
    <t>2021-09-17 18:36:33</t>
  </si>
  <si>
    <t>直采</t>
  </si>
  <si>
    <t>2256770</t>
  </si>
  <si>
    <t>284.00</t>
  </si>
  <si>
    <t>2021-09-17 16:41:43</t>
  </si>
  <si>
    <t>2255828</t>
  </si>
  <si>
    <t>2021-09-16 19:28:18</t>
  </si>
  <si>
    <t>2255685</t>
  </si>
  <si>
    <t>171.00</t>
  </si>
  <si>
    <t>2021-09-16 17:16:26</t>
  </si>
  <si>
    <t>2254888</t>
  </si>
  <si>
    <t>275.00</t>
  </si>
  <si>
    <t>2021-09-15 20:51:28</t>
  </si>
  <si>
    <t>2252685</t>
  </si>
  <si>
    <t>577.00</t>
  </si>
  <si>
    <t>2021-09-13 23:00:34</t>
  </si>
  <si>
    <t>2251412</t>
  </si>
  <si>
    <t>312.00</t>
  </si>
  <si>
    <t>2021-09-12 16:39:35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</si>
</sst>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5" fillId="28" borderId="17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80</v>
      </c>
      <c r="O3" s="7" t="s">
        <v>80</v>
      </c>
      <c r="P3" s="7" t="s">
        <v>88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97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88</v>
      </c>
      <c r="O5" s="7" t="s">
        <v>88</v>
      </c>
      <c r="P5" s="7" t="s">
        <v>97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99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74</v>
      </c>
      <c r="H6" s="7" t="s">
        <v>75</v>
      </c>
      <c r="I6" s="7" t="s">
        <v>76</v>
      </c>
      <c r="J6" s="7" t="s">
        <v>2</v>
      </c>
      <c r="K6" s="7" t="s">
        <v>110</v>
      </c>
      <c r="L6" s="7">
        <v>1</v>
      </c>
      <c r="M6" s="7">
        <v>1</v>
      </c>
      <c r="N6" s="7" t="s">
        <v>97</v>
      </c>
      <c r="O6" s="7" t="s">
        <v>97</v>
      </c>
      <c r="P6" s="7" t="s">
        <v>111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92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103</v>
      </c>
      <c r="H7" s="7" t="s">
        <v>104</v>
      </c>
      <c r="I7" s="7" t="s">
        <v>76</v>
      </c>
      <c r="J7" s="7" t="s">
        <v>2</v>
      </c>
      <c r="K7" s="7" t="s">
        <v>116</v>
      </c>
      <c r="L7" s="7">
        <v>1</v>
      </c>
      <c r="M7" s="7">
        <v>1</v>
      </c>
      <c r="N7" s="7" t="s">
        <v>97</v>
      </c>
      <c r="O7" s="7" t="s">
        <v>97</v>
      </c>
      <c r="P7" s="7" t="s">
        <v>111</v>
      </c>
      <c r="Q7" s="7"/>
      <c r="R7" s="11" t="s">
        <v>106</v>
      </c>
      <c r="S7" s="12" t="s">
        <v>19</v>
      </c>
      <c r="T7" s="7"/>
      <c r="U7" s="11" t="s">
        <v>19</v>
      </c>
      <c r="V7" s="11" t="s">
        <v>106</v>
      </c>
      <c r="W7" s="12" t="s">
        <v>99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107</v>
      </c>
      <c r="AD7" t="s">
        <v>6</v>
      </c>
      <c r="AE7" t="s">
        <v>108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117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74</v>
      </c>
      <c r="H8" s="7" t="s">
        <v>75</v>
      </c>
      <c r="I8" s="7" t="s">
        <v>76</v>
      </c>
      <c r="J8" s="7" t="s">
        <v>2</v>
      </c>
      <c r="K8" s="7" t="s">
        <v>118</v>
      </c>
      <c r="L8" s="7">
        <v>1</v>
      </c>
      <c r="M8" s="7">
        <v>2</v>
      </c>
      <c r="N8" s="7" t="s">
        <v>119</v>
      </c>
      <c r="O8" s="7" t="s">
        <v>97</v>
      </c>
      <c r="P8" s="7" t="s">
        <v>120</v>
      </c>
      <c r="Q8" s="7"/>
      <c r="R8" s="11" t="s">
        <v>121</v>
      </c>
      <c r="S8" s="12" t="s">
        <v>19</v>
      </c>
      <c r="T8" s="7"/>
      <c r="U8" s="11" t="s">
        <v>19</v>
      </c>
      <c r="V8" s="11" t="s">
        <v>121</v>
      </c>
      <c r="W8" s="12" t="s">
        <v>122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123</v>
      </c>
      <c r="AD8" t="s">
        <v>6</v>
      </c>
      <c r="AE8" t="s">
        <v>92</v>
      </c>
      <c r="AF8" t="s">
        <v>85</v>
      </c>
      <c r="AG8" t="s">
        <v>72</v>
      </c>
      <c r="AH8" t="s">
        <v>19</v>
      </c>
    </row>
    <row r="9" customHeight="1" spans="1:32">
      <c r="A9" s="10" t="s">
        <v>124</v>
      </c>
      <c r="B9" s="10"/>
      <c r="C9" s="10" t="s">
        <v>125</v>
      </c>
      <c r="D9" s="10"/>
      <c r="E9" s="10"/>
      <c r="F9" s="10"/>
      <c r="G9" s="10" t="s">
        <v>125</v>
      </c>
      <c r="H9" s="10" t="s">
        <v>125</v>
      </c>
      <c r="I9" s="10" t="s">
        <v>125</v>
      </c>
      <c r="J9" s="10" t="s">
        <v>125</v>
      </c>
      <c r="K9" s="10" t="s">
        <v>125</v>
      </c>
      <c r="L9" s="10" t="s">
        <v>125</v>
      </c>
      <c r="M9" s="10" t="s">
        <v>125</v>
      </c>
      <c r="N9" s="10" t="s">
        <v>125</v>
      </c>
      <c r="O9" s="10" t="s">
        <v>125</v>
      </c>
      <c r="P9" s="10" t="s">
        <v>125</v>
      </c>
      <c r="Q9" s="10"/>
      <c r="R9" s="13" t="s">
        <v>20</v>
      </c>
      <c r="S9" s="13" t="s">
        <v>19</v>
      </c>
      <c r="T9" s="10" t="s">
        <v>125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125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126</v>
      </c>
      <c r="B1" s="4" t="s">
        <v>127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128</v>
      </c>
      <c r="H1" s="4" t="s">
        <v>129</v>
      </c>
      <c r="I1" s="4" t="s">
        <v>13</v>
      </c>
      <c r="J1" s="4" t="s">
        <v>17</v>
      </c>
      <c r="K1" s="4" t="s">
        <v>18</v>
      </c>
      <c r="L1" s="9" t="s">
        <v>130</v>
      </c>
      <c r="M1" s="4" t="s">
        <v>131</v>
      </c>
      <c r="N1" s="4" t="s">
        <v>132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31" sqref="E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312</v>
      </c>
      <c r="E2" t="str">
        <f>VLOOKUP(A2,HOP!A:L,12,0)</f>
        <v>312.00</v>
      </c>
      <c r="F2" t="str">
        <f>VLOOKUP(A2,HOP!A:C,3,0)</f>
        <v>2251412</v>
      </c>
      <c r="G2">
        <f>D2-E2</f>
        <v>0</v>
      </c>
      <c r="H2" t="str">
        <f>$H$1&amp;F2</f>
        <v>，2251412</v>
      </c>
      <c r="I2" t="str">
        <f>VLOOKUP(A2,HOP!A:T,20,0)</f>
        <v>直采</v>
      </c>
    </row>
    <row r="3" ht="14.25" customHeight="1" spans="1:9">
      <c r="A3" s="6" t="s">
        <v>86</v>
      </c>
      <c r="B3" s="7" t="s">
        <v>80</v>
      </c>
      <c r="C3" s="7" t="s">
        <v>88</v>
      </c>
      <c r="D3" s="3">
        <v>275</v>
      </c>
      <c r="E3" t="str">
        <f>VLOOKUP(A3,HOP!A:L,12,0)</f>
        <v>275.00</v>
      </c>
      <c r="F3" t="str">
        <f>VLOOKUP(A3,HOP!A:C,3,0)</f>
        <v>2254888</v>
      </c>
      <c r="G3">
        <f t="shared" ref="G3:G8" si="0">D3-E3</f>
        <v>0</v>
      </c>
      <c r="H3" t="str">
        <f t="shared" ref="H3:H8" si="1">$H$1&amp;F3</f>
        <v>，2254888</v>
      </c>
      <c r="I3" t="str">
        <f>VLOOKUP(A3,HOP!A:T,20,0)</f>
        <v>直采</v>
      </c>
    </row>
    <row r="4" ht="14.25" customHeight="1" spans="1:9">
      <c r="A4" s="6" t="s">
        <v>93</v>
      </c>
      <c r="B4" s="7" t="s">
        <v>88</v>
      </c>
      <c r="C4" s="7" t="s">
        <v>97</v>
      </c>
      <c r="D4" s="3">
        <v>171</v>
      </c>
      <c r="E4" t="str">
        <f>VLOOKUP(A4,HOP!A:L,12,0)</f>
        <v>171.00</v>
      </c>
      <c r="F4" t="str">
        <f>VLOOKUP(A4,HOP!A:C,3,0)</f>
        <v>2255685</v>
      </c>
      <c r="G4">
        <f t="shared" si="0"/>
        <v>0</v>
      </c>
      <c r="H4" t="str">
        <f t="shared" si="1"/>
        <v>，2255685</v>
      </c>
      <c r="I4" t="str">
        <f>VLOOKUP(A4,HOP!A:T,20,0)</f>
        <v>直采</v>
      </c>
    </row>
    <row r="5" ht="14.25" customHeight="1" spans="1:9">
      <c r="A5" s="6" t="s">
        <v>102</v>
      </c>
      <c r="B5" s="7" t="s">
        <v>88</v>
      </c>
      <c r="C5" s="7" t="s">
        <v>97</v>
      </c>
      <c r="D5" s="3">
        <v>176</v>
      </c>
      <c r="E5" t="str">
        <f>VLOOKUP(A5,HOP!A:L,12,0)</f>
        <v>176.00</v>
      </c>
      <c r="F5" t="str">
        <f>VLOOKUP(A5,HOP!A:C,3,0)</f>
        <v>2255828</v>
      </c>
      <c r="G5">
        <f t="shared" si="0"/>
        <v>0</v>
      </c>
      <c r="H5" t="str">
        <f t="shared" si="1"/>
        <v>，2255828</v>
      </c>
      <c r="I5" t="str">
        <f>VLOOKUP(A5,HOP!A:T,20,0)</f>
        <v>直采</v>
      </c>
    </row>
    <row r="6" ht="14.25" customHeight="1" spans="1:9">
      <c r="A6" s="6" t="s">
        <v>109</v>
      </c>
      <c r="B6" s="7" t="s">
        <v>97</v>
      </c>
      <c r="C6" s="7" t="s">
        <v>111</v>
      </c>
      <c r="D6" s="3">
        <v>284</v>
      </c>
      <c r="E6" t="str">
        <f>VLOOKUP(A6,HOP!A:L,12,0)</f>
        <v>284.00</v>
      </c>
      <c r="F6" t="str">
        <f>VLOOKUP(A6,HOP!A:C,3,0)</f>
        <v>2256770</v>
      </c>
      <c r="G6">
        <f t="shared" si="0"/>
        <v>0</v>
      </c>
      <c r="H6" t="str">
        <f t="shared" si="1"/>
        <v>，2256770</v>
      </c>
      <c r="I6" t="str">
        <f>VLOOKUP(A6,HOP!A:T,20,0)</f>
        <v>直采</v>
      </c>
    </row>
    <row r="7" ht="14.25" customHeight="1" spans="1:9">
      <c r="A7" s="6" t="s">
        <v>115</v>
      </c>
      <c r="B7" s="7" t="s">
        <v>97</v>
      </c>
      <c r="C7" s="7" t="s">
        <v>111</v>
      </c>
      <c r="D7" s="3">
        <v>176</v>
      </c>
      <c r="E7" t="str">
        <f>VLOOKUP(A7,HOP!A:L,12,0)</f>
        <v>176.00</v>
      </c>
      <c r="F7" t="str">
        <f>VLOOKUP(A7,HOP!A:C,3,0)</f>
        <v>2256920</v>
      </c>
      <c r="G7">
        <f t="shared" si="0"/>
        <v>0</v>
      </c>
      <c r="H7" t="str">
        <f t="shared" si="1"/>
        <v>，2256920</v>
      </c>
      <c r="I7" t="str">
        <f>VLOOKUP(A7,HOP!A:T,20,0)</f>
        <v>直采</v>
      </c>
    </row>
    <row r="8" ht="14.25" customHeight="1" spans="1:9">
      <c r="A8" s="6" t="s">
        <v>117</v>
      </c>
      <c r="B8" s="7" t="s">
        <v>97</v>
      </c>
      <c r="C8" s="7" t="s">
        <v>120</v>
      </c>
      <c r="D8" s="3">
        <v>577</v>
      </c>
      <c r="E8" t="str">
        <f>VLOOKUP(A8,HOP!A:L,12,0)</f>
        <v>577.00</v>
      </c>
      <c r="F8" t="str">
        <f>VLOOKUP(A8,HOP!A:C,3,0)</f>
        <v>2252685</v>
      </c>
      <c r="G8">
        <f t="shared" si="0"/>
        <v>0</v>
      </c>
      <c r="H8" t="str">
        <f t="shared" si="1"/>
        <v>，2252685</v>
      </c>
      <c r="I8" t="str">
        <f>VLOOKUP(A8,HOP!A:T,20,0)</f>
        <v>直采</v>
      </c>
    </row>
    <row r="10" spans="4:4">
      <c r="D10" s="3">
        <f>SUM(D2:D9)</f>
        <v>1971</v>
      </c>
    </row>
    <row r="11" ht="14.25" spans="4:4">
      <c r="D11" s="8" t="s">
        <v>22</v>
      </c>
    </row>
    <row r="13" spans="1:1">
      <c r="A13" t="s">
        <v>135</v>
      </c>
    </row>
    <row r="14" spans="1:1">
      <c r="A14" s="5" t="s">
        <v>136</v>
      </c>
    </row>
  </sheetData>
  <autoFilter ref="A1:I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21" sqref="E21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137</v>
      </c>
      <c r="B1" s="2" t="s">
        <v>138</v>
      </c>
      <c r="C1" s="2" t="s">
        <v>139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</row>
    <row r="2" s="1" customFormat="1" spans="1:20">
      <c r="A2" s="1" t="s">
        <v>115</v>
      </c>
      <c r="B2" s="1" t="s">
        <v>97</v>
      </c>
      <c r="C2" s="1" t="s">
        <v>153</v>
      </c>
      <c r="D2" s="1" t="s">
        <v>104</v>
      </c>
      <c r="E2" s="1" t="s">
        <v>116</v>
      </c>
      <c r="F2" s="1" t="s">
        <v>97</v>
      </c>
      <c r="G2" s="1" t="s">
        <v>111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72</v>
      </c>
      <c r="S2" s="1" t="s">
        <v>34</v>
      </c>
      <c r="T2" s="1" t="s">
        <v>161</v>
      </c>
    </row>
    <row r="3" s="1" customFormat="1" spans="1:20">
      <c r="A3" s="1" t="s">
        <v>109</v>
      </c>
      <c r="B3" s="1" t="s">
        <v>97</v>
      </c>
      <c r="C3" s="1" t="s">
        <v>162</v>
      </c>
      <c r="D3" s="1" t="s">
        <v>75</v>
      </c>
      <c r="E3" s="1" t="s">
        <v>110</v>
      </c>
      <c r="F3" s="1" t="s">
        <v>97</v>
      </c>
      <c r="G3" s="1" t="s">
        <v>111</v>
      </c>
      <c r="H3" s="1" t="s">
        <v>154</v>
      </c>
      <c r="I3" s="1" t="s">
        <v>163</v>
      </c>
      <c r="J3" s="1" t="s">
        <v>156</v>
      </c>
      <c r="K3" s="1" t="s">
        <v>163</v>
      </c>
      <c r="L3" s="1" t="s">
        <v>163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164</v>
      </c>
      <c r="R3" s="1" t="s">
        <v>72</v>
      </c>
      <c r="S3" s="1" t="s">
        <v>34</v>
      </c>
      <c r="T3" s="1" t="s">
        <v>161</v>
      </c>
    </row>
    <row r="4" s="1" customFormat="1" spans="1:20">
      <c r="A4" s="1" t="s">
        <v>102</v>
      </c>
      <c r="B4" s="1" t="s">
        <v>88</v>
      </c>
      <c r="C4" s="1" t="s">
        <v>165</v>
      </c>
      <c r="D4" s="1" t="s">
        <v>104</v>
      </c>
      <c r="E4" s="1" t="s">
        <v>105</v>
      </c>
      <c r="F4" s="1" t="s">
        <v>88</v>
      </c>
      <c r="G4" s="1" t="s">
        <v>97</v>
      </c>
      <c r="H4" s="1" t="s">
        <v>154</v>
      </c>
      <c r="I4" s="1" t="s">
        <v>155</v>
      </c>
      <c r="J4" s="1" t="s">
        <v>156</v>
      </c>
      <c r="K4" s="1" t="s">
        <v>155</v>
      </c>
      <c r="L4" s="1" t="s">
        <v>155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166</v>
      </c>
      <c r="R4" s="1" t="s">
        <v>72</v>
      </c>
      <c r="S4" s="1" t="s">
        <v>34</v>
      </c>
      <c r="T4" s="1" t="s">
        <v>161</v>
      </c>
    </row>
    <row r="5" s="1" customFormat="1" spans="1:20">
      <c r="A5" s="1" t="s">
        <v>93</v>
      </c>
      <c r="B5" s="1" t="s">
        <v>88</v>
      </c>
      <c r="C5" s="1" t="s">
        <v>167</v>
      </c>
      <c r="D5" s="1" t="s">
        <v>95</v>
      </c>
      <c r="E5" s="1" t="s">
        <v>96</v>
      </c>
      <c r="F5" s="1" t="s">
        <v>88</v>
      </c>
      <c r="G5" s="1" t="s">
        <v>97</v>
      </c>
      <c r="H5" s="1" t="s">
        <v>154</v>
      </c>
      <c r="I5" s="1" t="s">
        <v>168</v>
      </c>
      <c r="J5" s="1" t="s">
        <v>156</v>
      </c>
      <c r="K5" s="1" t="s">
        <v>168</v>
      </c>
      <c r="L5" s="1" t="s">
        <v>168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169</v>
      </c>
      <c r="R5" s="1" t="s">
        <v>72</v>
      </c>
      <c r="S5" s="1" t="s">
        <v>34</v>
      </c>
      <c r="T5" s="1" t="s">
        <v>161</v>
      </c>
    </row>
    <row r="6" s="1" customFormat="1" spans="1:20">
      <c r="A6" s="1" t="s">
        <v>86</v>
      </c>
      <c r="B6" s="1" t="s">
        <v>80</v>
      </c>
      <c r="C6" s="1" t="s">
        <v>170</v>
      </c>
      <c r="D6" s="1" t="s">
        <v>75</v>
      </c>
      <c r="E6" s="1" t="s">
        <v>87</v>
      </c>
      <c r="F6" s="1" t="s">
        <v>80</v>
      </c>
      <c r="G6" s="1" t="s">
        <v>88</v>
      </c>
      <c r="H6" s="1" t="s">
        <v>154</v>
      </c>
      <c r="I6" s="1" t="s">
        <v>171</v>
      </c>
      <c r="J6" s="1" t="s">
        <v>156</v>
      </c>
      <c r="K6" s="1" t="s">
        <v>171</v>
      </c>
      <c r="L6" s="1" t="s">
        <v>171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172</v>
      </c>
      <c r="R6" s="1" t="s">
        <v>72</v>
      </c>
      <c r="S6" s="1" t="s">
        <v>34</v>
      </c>
      <c r="T6" s="1" t="s">
        <v>161</v>
      </c>
    </row>
    <row r="7" s="1" customFormat="1" spans="1:20">
      <c r="A7" s="1" t="s">
        <v>117</v>
      </c>
      <c r="B7" s="1" t="s">
        <v>119</v>
      </c>
      <c r="C7" s="1" t="s">
        <v>173</v>
      </c>
      <c r="D7" s="1" t="s">
        <v>75</v>
      </c>
      <c r="E7" s="1" t="s">
        <v>118</v>
      </c>
      <c r="F7" s="1" t="s">
        <v>97</v>
      </c>
      <c r="G7" s="1" t="s">
        <v>120</v>
      </c>
      <c r="H7" s="1" t="s">
        <v>154</v>
      </c>
      <c r="I7" s="1" t="s">
        <v>174</v>
      </c>
      <c r="J7" s="1" t="s">
        <v>156</v>
      </c>
      <c r="K7" s="1" t="s">
        <v>174</v>
      </c>
      <c r="L7" s="1" t="s">
        <v>174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175</v>
      </c>
      <c r="R7" s="1" t="s">
        <v>72</v>
      </c>
      <c r="S7" s="1" t="s">
        <v>34</v>
      </c>
      <c r="T7" s="1" t="s">
        <v>161</v>
      </c>
    </row>
    <row r="8" s="1" customFormat="1" spans="1:20">
      <c r="A8" s="1" t="s">
        <v>70</v>
      </c>
      <c r="B8" s="1" t="s">
        <v>78</v>
      </c>
      <c r="C8" s="1" t="s">
        <v>176</v>
      </c>
      <c r="D8" s="1" t="s">
        <v>75</v>
      </c>
      <c r="E8" s="1" t="s">
        <v>77</v>
      </c>
      <c r="F8" s="1" t="s">
        <v>79</v>
      </c>
      <c r="G8" s="1" t="s">
        <v>80</v>
      </c>
      <c r="H8" s="1" t="s">
        <v>154</v>
      </c>
      <c r="I8" s="1" t="s">
        <v>177</v>
      </c>
      <c r="J8" s="1" t="s">
        <v>156</v>
      </c>
      <c r="K8" s="1" t="s">
        <v>177</v>
      </c>
      <c r="L8" s="1" t="s">
        <v>177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178</v>
      </c>
      <c r="R8" s="1" t="s">
        <v>72</v>
      </c>
      <c r="S8" s="1" t="s">
        <v>34</v>
      </c>
      <c r="T8" s="1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E95EE3B5DCA34B95A7DCED0B2B15B585</vt:lpwstr>
  </property>
</Properties>
</file>