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对账!$A$1:$I$11</definedName>
  </definedNames>
  <calcPr calcId="144525"/>
</workbook>
</file>

<file path=xl/sharedStrings.xml><?xml version="1.0" encoding="utf-8"?>
<sst xmlns="http://schemas.openxmlformats.org/spreadsheetml/2006/main" count="663" uniqueCount="228">
  <si>
    <t>去哪儿网酒店预付对账单</t>
  </si>
  <si>
    <t>供应商名称：</t>
  </si>
  <si>
    <t>港丰国际</t>
  </si>
  <si>
    <t>结算周期：</t>
  </si>
  <si>
    <t>2021-09-13至2021-09-19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</si>
  <si>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</si>
  <si>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</si>
  <si>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</si>
  <si>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</si>
  <si>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</si>
  <si>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</si>
  <si>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</si>
  <si>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</si>
  <si>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</si>
  <si>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</si>
  <si>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</si>
  <si>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</si>
  <si>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</si>
  <si>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</si>
  <si>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</si>
  <si>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¥10,427.00</t>
  </si>
  <si>
    <t>¥326.00</t>
  </si>
  <si>
    <t>¥811.00</t>
  </si>
  <si>
    <t>¥12.29</t>
  </si>
  <si>
    <t>¥9,302.29</t>
  </si>
  <si>
    <t>分类信息</t>
  </si>
  <si>
    <t>业务类型</t>
  </si>
  <si>
    <t>酒店预付（点击查看明细）</t>
  </si>
  <si>
    <t>¥9,290.00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</si>
  <si>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</si>
  <si>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</si>
  <si>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</si>
  <si>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</si>
  <si>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</si>
  <si>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</si>
  <si>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</si>
  <si>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</si>
  <si>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</si>
  <si>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</si>
  <si>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</si>
  <si>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</si>
  <si>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</si>
  <si>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</si>
  <si>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</si>
  <si>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</si>
  <si>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</si>
  <si>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</si>
  <si>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</si>
  <si>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</si>
  <si>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</si>
  <si>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</si>
  <si>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</si>
  <si>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</si>
  <si>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</si>
  <si>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</si>
  <si>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</si>
  <si>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</si>
  <si>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</si>
  <si>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</si>
  <si>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</si>
  <si>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</si>
  <si>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</si>
  <si>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</si>
  <si>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</si>
  <si>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</si>
  <si>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</si>
  <si>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</si>
  <si>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</si>
  <si>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</si>
  <si>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</si>
  <si>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</si>
  <si>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</si>
  <si>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702754865655</t>
  </si>
  <si>
    <t>2252382</t>
  </si>
  <si>
    <t>酒店预付</t>
  </si>
  <si>
    <t>否</t>
  </si>
  <si>
    <t>普通</t>
  </si>
  <si>
    <t>221918204</t>
  </si>
  <si>
    <t>香港逸豪酒店</t>
  </si>
  <si>
    <t>1619975</t>
  </si>
  <si>
    <t>TSE/SHINGLUNG</t>
  </si>
  <si>
    <t>2021-09-13</t>
  </si>
  <si>
    <t>2021-09-14</t>
  </si>
  <si>
    <t>¥392.00</t>
  </si>
  <si>
    <t>¥36.00</t>
  </si>
  <si>
    <t>¥356.00</t>
  </si>
  <si>
    <t>superior double room</t>
  </si>
  <si>
    <t>WEBSITE</t>
  </si>
  <si>
    <t>702749016046</t>
  </si>
  <si>
    <t>2246904</t>
  </si>
  <si>
    <t>805383706</t>
  </si>
  <si>
    <t>牛津市中心万怡酒店</t>
  </si>
  <si>
    <t>MA/JUNPENG</t>
  </si>
  <si>
    <t>2021-09-08</t>
  </si>
  <si>
    <t>¥1,337.00</t>
  </si>
  <si>
    <t>¥100.00</t>
  </si>
  <si>
    <t>¥1,237.00</t>
  </si>
  <si>
    <t>guest room, 1 king</t>
  </si>
  <si>
    <t>702755010411</t>
  </si>
  <si>
    <t>2252957</t>
  </si>
  <si>
    <t>221902781</t>
  </si>
  <si>
    <t>粤海华美湾际酒店</t>
  </si>
  <si>
    <t>LAU/LANXAU</t>
  </si>
  <si>
    <t>2021-09-15</t>
  </si>
  <si>
    <t>¥316.00</t>
  </si>
  <si>
    <t>¥29.00</t>
  </si>
  <si>
    <t>¥287.00</t>
  </si>
  <si>
    <t>Wharney Deluxe Double Room</t>
  </si>
  <si>
    <t>702738422564</t>
  </si>
  <si>
    <t>2235311</t>
  </si>
  <si>
    <t>158558135</t>
  </si>
  <si>
    <t>海港城堡威斯汀酒店（多伦多）</t>
  </si>
  <si>
    <t>WANG/HONGBAO</t>
  </si>
  <si>
    <t>2021-08-28</t>
  </si>
  <si>
    <t>¥2,398.00</t>
  </si>
  <si>
    <t>¥178.00</t>
  </si>
  <si>
    <t>¥2,220.00</t>
  </si>
  <si>
    <t>DELUXE LAKEVIEW KING BED</t>
  </si>
  <si>
    <t>702756460180</t>
  </si>
  <si>
    <t>2254758</t>
  </si>
  <si>
    <t>221905055</t>
  </si>
  <si>
    <t>澳门莱斯酒店</t>
  </si>
  <si>
    <t>WAN/HANGI</t>
  </si>
  <si>
    <t>2021-09-16</t>
  </si>
  <si>
    <t>2021-09-15 19:18:37</t>
  </si>
  <si>
    <t>Superior City View Room</t>
  </si>
  <si>
    <t>702756109383</t>
  </si>
  <si>
    <t>2254233</t>
  </si>
  <si>
    <t>158548190</t>
  </si>
  <si>
    <t>MYSTAYS 富士山展望温泉酒店</t>
  </si>
  <si>
    <t>YANG/WENYU</t>
  </si>
  <si>
    <t>¥497.00</t>
  </si>
  <si>
    <t>¥46.00</t>
  </si>
  <si>
    <t>¥451.00</t>
  </si>
  <si>
    <t>Standard Double Room</t>
  </si>
  <si>
    <t>702756268595</t>
  </si>
  <si>
    <t>2254394</t>
  </si>
  <si>
    <t>240925831</t>
  </si>
  <si>
    <t>洛杉机希尔顿逸林酒店</t>
  </si>
  <si>
    <t>KUANG/DUI</t>
  </si>
  <si>
    <t>¥1,061.00</t>
  </si>
  <si>
    <t>¥98.00</t>
  </si>
  <si>
    <t>¥963.00</t>
  </si>
  <si>
    <t>King Room</t>
  </si>
  <si>
    <t>702757898021</t>
  </si>
  <si>
    <t>2256018</t>
  </si>
  <si>
    <t>2021-09-17</t>
  </si>
  <si>
    <t>¥1,020.00</t>
  </si>
  <si>
    <t>¥94.00</t>
  </si>
  <si>
    <t>¥926.00</t>
  </si>
  <si>
    <t>702754853573</t>
  </si>
  <si>
    <t>2252091</t>
  </si>
  <si>
    <t>158584139</t>
  </si>
  <si>
    <t>波士顿公园广场酒店</t>
  </si>
  <si>
    <t>TANG/YUMENG</t>
  </si>
  <si>
    <t>2021-09-19</t>
  </si>
  <si>
    <t>¥3,080.00</t>
  </si>
  <si>
    <t>¥230.00</t>
  </si>
  <si>
    <t>¥2,850.00</t>
  </si>
  <si>
    <t>Cozy Room</t>
  </si>
  <si>
    <t>合计</t>
  </si>
  <si>
    <t/>
  </si>
  <si>
    <t>¥10,101.00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</si>
  <si>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</si>
  <si>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</si>
  <si>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</si>
  <si>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</si>
  <si>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</si>
  <si>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</si>
  <si>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</si>
  <si>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csg_manual_202109071634374601204</t>
  </si>
  <si>
    <t>702727621061</t>
  </si>
  <si>
    <t>1150251</t>
  </si>
  <si>
    <t>2021-09-07</t>
  </si>
  <si>
    <t>赔付-房费追回</t>
  </si>
  <si>
    <t>--</t>
  </si>
  <si>
    <t>此单取消需扣除276，已结算263.71，故补回代理276-263.71=12.29元</t>
  </si>
  <si>
    <t>返现日期</t>
  </si>
  <si>
    <t>，</t>
  </si>
  <si>
    <r>
      <t>本期收回</t>
    </r>
    <r>
      <rPr>
        <sz val="10"/>
        <rFont val="Arial"/>
        <charset val="134"/>
      </rPr>
      <t>12.29</t>
    </r>
    <r>
      <rPr>
        <sz val="10"/>
        <rFont val="宋体"/>
        <charset val="134"/>
      </rPr>
      <t>元</t>
    </r>
  </si>
  <si>
    <t>A210922153406481</t>
  </si>
  <si>
    <r>
      <t>总计：</t>
    </r>
    <r>
      <rPr>
        <sz val="10"/>
        <rFont val="Arial"/>
        <charset val="134"/>
      </rPr>
      <t>9302.29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</si>
  <si>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</si>
  <si>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</si>
  <si>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</si>
  <si>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</si>
  <si>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</si>
  <si>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</si>
  <si>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</si>
  <si>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</si>
  <si>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</si>
  <si>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</si>
  <si>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</si>
  <si>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</si>
  <si>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</si>
  <si>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</si>
  <si>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</si>
  <si>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</si>
  <si>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KUANG DUI</t>
  </si>
  <si>
    <t>退房日周结</t>
  </si>
  <si>
    <t>926.00</t>
  </si>
  <si>
    <t>RMB</t>
  </si>
  <si>
    <t>0</t>
  </si>
  <si>
    <t>0.00</t>
  </si>
  <si>
    <t>去哪儿直连</t>
  </si>
  <si>
    <t>2021-09-16 22:19:32</t>
  </si>
  <si>
    <t>汇智国际旅游发展有限公司</t>
  </si>
  <si>
    <t>直连</t>
  </si>
  <si>
    <t>963.00</t>
  </si>
  <si>
    <t>2021-09-15 13:10:31</t>
  </si>
  <si>
    <t>YANG WENYU</t>
  </si>
  <si>
    <t>451.00</t>
  </si>
  <si>
    <t>2021-09-15 10:58:59</t>
  </si>
  <si>
    <t>LAU LANXAU</t>
  </si>
  <si>
    <t>287.00</t>
  </si>
  <si>
    <t>2021-09-14 09:44:10</t>
  </si>
  <si>
    <t>TSE SHINGLUNG</t>
  </si>
  <si>
    <t>356.00</t>
  </si>
  <si>
    <t>2021-09-13 17:18:55</t>
  </si>
  <si>
    <t>TANG YUMENG</t>
  </si>
  <si>
    <t>2850.00</t>
  </si>
  <si>
    <t>2021-09-13 11:52:05</t>
  </si>
  <si>
    <t>MA JUNPENG</t>
  </si>
  <si>
    <t>1237.00</t>
  </si>
  <si>
    <t>2021-09-08 07:39:05</t>
  </si>
  <si>
    <t>WANG HONGBAO</t>
  </si>
  <si>
    <t>2220.00</t>
  </si>
  <si>
    <t>2021-08-28 08:54:10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</si>
</sst>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9" fillId="19" borderId="16" applyNumberFormat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24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27" borderId="17" applyNumberFormat="0" applyFon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1" fillId="11" borderId="13" applyNumberFormat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6" fillId="11" borderId="16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9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9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1</v>
      </c>
      <c r="N2" s="7" t="s">
        <v>81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6" t="s">
        <v>88</v>
      </c>
      <c r="B3" s="6" t="s">
        <v>89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90</v>
      </c>
      <c r="H3" s="7" t="s">
        <v>91</v>
      </c>
      <c r="I3" s="7" t="s">
        <v>79</v>
      </c>
      <c r="J3" s="7" t="s">
        <v>2</v>
      </c>
      <c r="K3" s="7" t="s">
        <v>92</v>
      </c>
      <c r="L3" s="7">
        <v>1</v>
      </c>
      <c r="M3" s="7">
        <v>1</v>
      </c>
      <c r="N3" s="7" t="s">
        <v>93</v>
      </c>
      <c r="O3" s="7" t="s">
        <v>81</v>
      </c>
      <c r="P3" s="7" t="s">
        <v>82</v>
      </c>
      <c r="Q3" s="7"/>
      <c r="R3" s="12" t="s">
        <v>94</v>
      </c>
      <c r="S3" s="14" t="s">
        <v>19</v>
      </c>
      <c r="T3" s="7"/>
      <c r="U3" s="12" t="s">
        <v>19</v>
      </c>
      <c r="V3" s="12" t="s">
        <v>94</v>
      </c>
      <c r="W3" s="14" t="s">
        <v>95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87</v>
      </c>
      <c r="AG3" t="s">
        <v>75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100</v>
      </c>
      <c r="H4" s="7" t="s">
        <v>101</v>
      </c>
      <c r="I4" s="7" t="s">
        <v>79</v>
      </c>
      <c r="J4" s="7" t="s">
        <v>2</v>
      </c>
      <c r="K4" s="7" t="s">
        <v>102</v>
      </c>
      <c r="L4" s="7">
        <v>1</v>
      </c>
      <c r="M4" s="7">
        <v>1</v>
      </c>
      <c r="N4" s="7" t="s">
        <v>82</v>
      </c>
      <c r="O4" s="7" t="s">
        <v>82</v>
      </c>
      <c r="P4" s="7" t="s">
        <v>103</v>
      </c>
      <c r="Q4" s="7"/>
      <c r="R4" s="12" t="s">
        <v>104</v>
      </c>
      <c r="S4" s="14" t="s">
        <v>19</v>
      </c>
      <c r="T4" s="7"/>
      <c r="U4" s="12" t="s">
        <v>19</v>
      </c>
      <c r="V4" s="12" t="s">
        <v>104</v>
      </c>
      <c r="W4" s="14" t="s">
        <v>105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87</v>
      </c>
      <c r="AG4" t="s">
        <v>75</v>
      </c>
      <c r="AH4" t="s">
        <v>19</v>
      </c>
    </row>
    <row r="5" ht="14.25" customHeight="1" spans="1:34">
      <c r="A5" s="6" t="s">
        <v>108</v>
      </c>
      <c r="B5" s="6" t="s">
        <v>109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110</v>
      </c>
      <c r="H5" s="7" t="s">
        <v>111</v>
      </c>
      <c r="I5" s="7" t="s">
        <v>79</v>
      </c>
      <c r="J5" s="7" t="s">
        <v>2</v>
      </c>
      <c r="K5" s="7" t="s">
        <v>112</v>
      </c>
      <c r="L5" s="7">
        <v>1</v>
      </c>
      <c r="M5" s="7">
        <v>2</v>
      </c>
      <c r="N5" s="7" t="s">
        <v>113</v>
      </c>
      <c r="O5" s="7" t="s">
        <v>81</v>
      </c>
      <c r="P5" s="7" t="s">
        <v>103</v>
      </c>
      <c r="Q5" s="7"/>
      <c r="R5" s="12" t="s">
        <v>114</v>
      </c>
      <c r="S5" s="14" t="s">
        <v>19</v>
      </c>
      <c r="T5" s="7"/>
      <c r="U5" s="12" t="s">
        <v>19</v>
      </c>
      <c r="V5" s="12" t="s">
        <v>114</v>
      </c>
      <c r="W5" s="14" t="s">
        <v>115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116</v>
      </c>
      <c r="AD5" t="s">
        <v>6</v>
      </c>
      <c r="AE5" t="s">
        <v>117</v>
      </c>
      <c r="AF5" t="s">
        <v>87</v>
      </c>
      <c r="AG5" t="s">
        <v>75</v>
      </c>
      <c r="AH5" t="s">
        <v>19</v>
      </c>
    </row>
    <row r="6" ht="14.25" customHeight="1" spans="1:34">
      <c r="A6" s="6" t="s">
        <v>118</v>
      </c>
      <c r="B6" s="6" t="s">
        <v>119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120</v>
      </c>
      <c r="H6" s="7" t="s">
        <v>121</v>
      </c>
      <c r="I6" s="7" t="s">
        <v>79</v>
      </c>
      <c r="J6" s="7" t="s">
        <v>2</v>
      </c>
      <c r="K6" s="7" t="s">
        <v>122</v>
      </c>
      <c r="L6" s="7">
        <v>1</v>
      </c>
      <c r="M6" s="7">
        <v>1</v>
      </c>
      <c r="N6" s="7" t="s">
        <v>103</v>
      </c>
      <c r="O6" s="7" t="s">
        <v>103</v>
      </c>
      <c r="P6" s="7" t="s">
        <v>123</v>
      </c>
      <c r="Q6" s="7"/>
      <c r="R6" s="12" t="s">
        <v>21</v>
      </c>
      <c r="S6" s="14" t="s">
        <v>21</v>
      </c>
      <c r="T6" s="7" t="s">
        <v>124</v>
      </c>
      <c r="U6" s="12" t="s">
        <v>19</v>
      </c>
      <c r="V6" s="12" t="s">
        <v>19</v>
      </c>
      <c r="W6" s="14" t="s">
        <v>19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19</v>
      </c>
      <c r="AD6" t="s">
        <v>6</v>
      </c>
      <c r="AE6" t="s">
        <v>125</v>
      </c>
      <c r="AF6" t="s">
        <v>87</v>
      </c>
      <c r="AG6" t="s">
        <v>75</v>
      </c>
      <c r="AH6" t="s">
        <v>19</v>
      </c>
    </row>
    <row r="7" ht="14.25" customHeight="1" spans="1:34">
      <c r="A7" s="6" t="s">
        <v>126</v>
      </c>
      <c r="B7" s="6" t="s">
        <v>127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128</v>
      </c>
      <c r="H7" s="7" t="s">
        <v>129</v>
      </c>
      <c r="I7" s="7" t="s">
        <v>79</v>
      </c>
      <c r="J7" s="7" t="s">
        <v>2</v>
      </c>
      <c r="K7" s="7" t="s">
        <v>130</v>
      </c>
      <c r="L7" s="7">
        <v>1</v>
      </c>
      <c r="M7" s="7">
        <v>1</v>
      </c>
      <c r="N7" s="7" t="s">
        <v>103</v>
      </c>
      <c r="O7" s="7" t="s">
        <v>103</v>
      </c>
      <c r="P7" s="7" t="s">
        <v>123</v>
      </c>
      <c r="Q7" s="7"/>
      <c r="R7" s="12" t="s">
        <v>131</v>
      </c>
      <c r="S7" s="14" t="s">
        <v>19</v>
      </c>
      <c r="T7" s="7"/>
      <c r="U7" s="12" t="s">
        <v>19</v>
      </c>
      <c r="V7" s="12" t="s">
        <v>131</v>
      </c>
      <c r="W7" s="14" t="s">
        <v>132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133</v>
      </c>
      <c r="AD7" t="s">
        <v>6</v>
      </c>
      <c r="AE7" t="s">
        <v>134</v>
      </c>
      <c r="AF7" t="s">
        <v>87</v>
      </c>
      <c r="AG7" t="s">
        <v>75</v>
      </c>
      <c r="AH7" t="s">
        <v>19</v>
      </c>
    </row>
    <row r="8" ht="14.25" customHeight="1" spans="1:34">
      <c r="A8" s="6" t="s">
        <v>135</v>
      </c>
      <c r="B8" s="6" t="s">
        <v>136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137</v>
      </c>
      <c r="H8" s="7" t="s">
        <v>138</v>
      </c>
      <c r="I8" s="7" t="s">
        <v>79</v>
      </c>
      <c r="J8" s="7" t="s">
        <v>2</v>
      </c>
      <c r="K8" s="7" t="s">
        <v>139</v>
      </c>
      <c r="L8" s="7">
        <v>1</v>
      </c>
      <c r="M8" s="7">
        <v>1</v>
      </c>
      <c r="N8" s="7" t="s">
        <v>103</v>
      </c>
      <c r="O8" s="7" t="s">
        <v>103</v>
      </c>
      <c r="P8" s="7" t="s">
        <v>123</v>
      </c>
      <c r="Q8" s="7"/>
      <c r="R8" s="12" t="s">
        <v>140</v>
      </c>
      <c r="S8" s="14" t="s">
        <v>19</v>
      </c>
      <c r="T8" s="7"/>
      <c r="U8" s="12" t="s">
        <v>19</v>
      </c>
      <c r="V8" s="12" t="s">
        <v>140</v>
      </c>
      <c r="W8" s="14" t="s">
        <v>141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142</v>
      </c>
      <c r="AD8" t="s">
        <v>6</v>
      </c>
      <c r="AE8" t="s">
        <v>143</v>
      </c>
      <c r="AF8" t="s">
        <v>87</v>
      </c>
      <c r="AG8" t="s">
        <v>75</v>
      </c>
      <c r="AH8" t="s">
        <v>19</v>
      </c>
    </row>
    <row r="9" ht="14.25" customHeight="1" spans="1:34">
      <c r="A9" s="6" t="s">
        <v>144</v>
      </c>
      <c r="B9" s="6" t="s">
        <v>145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137</v>
      </c>
      <c r="H9" s="7" t="s">
        <v>138</v>
      </c>
      <c r="I9" s="7" t="s">
        <v>79</v>
      </c>
      <c r="J9" s="7" t="s">
        <v>2</v>
      </c>
      <c r="K9" s="7" t="s">
        <v>139</v>
      </c>
      <c r="L9" s="7">
        <v>1</v>
      </c>
      <c r="M9" s="7">
        <v>1</v>
      </c>
      <c r="N9" s="7" t="s">
        <v>123</v>
      </c>
      <c r="O9" s="7" t="s">
        <v>123</v>
      </c>
      <c r="P9" s="7" t="s">
        <v>146</v>
      </c>
      <c r="Q9" s="7"/>
      <c r="R9" s="12" t="s">
        <v>147</v>
      </c>
      <c r="S9" s="14" t="s">
        <v>19</v>
      </c>
      <c r="T9" s="7"/>
      <c r="U9" s="12" t="s">
        <v>19</v>
      </c>
      <c r="V9" s="12" t="s">
        <v>147</v>
      </c>
      <c r="W9" s="14" t="s">
        <v>148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149</v>
      </c>
      <c r="AD9" t="s">
        <v>6</v>
      </c>
      <c r="AE9" t="s">
        <v>143</v>
      </c>
      <c r="AF9" t="s">
        <v>87</v>
      </c>
      <c r="AG9" t="s">
        <v>75</v>
      </c>
      <c r="AH9" t="s">
        <v>19</v>
      </c>
    </row>
    <row r="10" ht="14.25" customHeight="1" spans="1:34">
      <c r="A10" s="6" t="s">
        <v>150</v>
      </c>
      <c r="B10" s="6" t="s">
        <v>151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152</v>
      </c>
      <c r="H10" s="7" t="s">
        <v>153</v>
      </c>
      <c r="I10" s="7" t="s">
        <v>79</v>
      </c>
      <c r="J10" s="7" t="s">
        <v>2</v>
      </c>
      <c r="K10" s="7" t="s">
        <v>154</v>
      </c>
      <c r="L10" s="7">
        <v>1</v>
      </c>
      <c r="M10" s="7">
        <v>2</v>
      </c>
      <c r="N10" s="7" t="s">
        <v>81</v>
      </c>
      <c r="O10" s="7" t="s">
        <v>146</v>
      </c>
      <c r="P10" s="7" t="s">
        <v>155</v>
      </c>
      <c r="Q10" s="7"/>
      <c r="R10" s="12" t="s">
        <v>156</v>
      </c>
      <c r="S10" s="14" t="s">
        <v>19</v>
      </c>
      <c r="T10" s="7"/>
      <c r="U10" s="12" t="s">
        <v>19</v>
      </c>
      <c r="V10" s="12" t="s">
        <v>156</v>
      </c>
      <c r="W10" s="14" t="s">
        <v>157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158</v>
      </c>
      <c r="AD10" t="s">
        <v>6</v>
      </c>
      <c r="AE10" t="s">
        <v>159</v>
      </c>
      <c r="AF10" t="s">
        <v>87</v>
      </c>
      <c r="AG10" t="s">
        <v>75</v>
      </c>
      <c r="AH10" t="s">
        <v>19</v>
      </c>
    </row>
    <row r="11" customHeight="1" spans="1:32">
      <c r="A11" s="10" t="s">
        <v>160</v>
      </c>
      <c r="B11" s="10"/>
      <c r="C11" s="10" t="s">
        <v>161</v>
      </c>
      <c r="D11" s="10"/>
      <c r="E11" s="10"/>
      <c r="F11" s="10"/>
      <c r="G11" s="10" t="s">
        <v>161</v>
      </c>
      <c r="H11" s="10" t="s">
        <v>161</v>
      </c>
      <c r="I11" s="10" t="s">
        <v>161</v>
      </c>
      <c r="J11" s="10" t="s">
        <v>161</v>
      </c>
      <c r="K11" s="10" t="s">
        <v>161</v>
      </c>
      <c r="L11" s="10" t="s">
        <v>161</v>
      </c>
      <c r="M11" s="10" t="s">
        <v>161</v>
      </c>
      <c r="N11" s="10" t="s">
        <v>161</v>
      </c>
      <c r="O11" s="10" t="s">
        <v>161</v>
      </c>
      <c r="P11" s="10" t="s">
        <v>161</v>
      </c>
      <c r="Q11" s="10"/>
      <c r="R11" s="13" t="s">
        <v>20</v>
      </c>
      <c r="S11" s="13" t="s">
        <v>21</v>
      </c>
      <c r="T11" s="10" t="s">
        <v>161</v>
      </c>
      <c r="U11" s="13"/>
      <c r="V11" s="13" t="s">
        <v>162</v>
      </c>
      <c r="W11" s="13" t="s">
        <v>22</v>
      </c>
      <c r="X11" s="13"/>
      <c r="Y11" s="13"/>
      <c r="Z11" s="13"/>
      <c r="AA11" s="10"/>
      <c r="AB11" s="13"/>
      <c r="AC11" s="10"/>
      <c r="AD11" s="10" t="s">
        <v>161</v>
      </c>
      <c r="AE11" s="10"/>
      <c r="AF11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163</v>
      </c>
      <c r="B1" s="4" t="s">
        <v>164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165</v>
      </c>
      <c r="H1" s="4" t="s">
        <v>166</v>
      </c>
      <c r="I1" s="4" t="s">
        <v>13</v>
      </c>
      <c r="J1" s="4" t="s">
        <v>17</v>
      </c>
      <c r="K1" s="4" t="s">
        <v>18</v>
      </c>
      <c r="L1" s="11" t="s">
        <v>167</v>
      </c>
      <c r="M1" s="4" t="s">
        <v>168</v>
      </c>
      <c r="N1" s="4" t="s">
        <v>169</v>
      </c>
    </row>
    <row r="2" ht="14.25" customHeight="1" spans="1:256">
      <c r="A2" s="6" t="s">
        <v>170</v>
      </c>
      <c r="B2" s="7" t="s">
        <v>171</v>
      </c>
      <c r="C2" s="7" t="s">
        <v>172</v>
      </c>
      <c r="D2" s="7" t="s">
        <v>2</v>
      </c>
      <c r="E2" s="7" t="s">
        <v>76</v>
      </c>
      <c r="F2" s="7" t="s">
        <v>75</v>
      </c>
      <c r="G2" s="7" t="s">
        <v>173</v>
      </c>
      <c r="H2" s="7" t="s">
        <v>174</v>
      </c>
      <c r="I2" s="12" t="s">
        <v>23</v>
      </c>
      <c r="J2" s="12" t="s">
        <v>19</v>
      </c>
      <c r="K2" s="12" t="s">
        <v>23</v>
      </c>
      <c r="L2" s="7" t="s">
        <v>175</v>
      </c>
      <c r="M2" s="7" t="s">
        <v>176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160</v>
      </c>
      <c r="B3" s="10" t="s">
        <v>161</v>
      </c>
      <c r="C3" s="10" t="s">
        <v>161</v>
      </c>
      <c r="D3" s="10" t="s">
        <v>161</v>
      </c>
      <c r="E3" s="10"/>
      <c r="F3" s="10"/>
      <c r="G3" s="10" t="s">
        <v>161</v>
      </c>
      <c r="H3" s="10" t="s">
        <v>161</v>
      </c>
      <c r="I3" s="13" t="s">
        <v>23</v>
      </c>
      <c r="J3" s="13"/>
      <c r="K3" s="13"/>
      <c r="L3" s="10"/>
      <c r="M3" s="10" t="s">
        <v>161</v>
      </c>
      <c r="N3" t="s">
        <v>161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177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"/>
  <sheetViews>
    <sheetView tabSelected="1" workbookViewId="0">
      <selection activeCell="D37" sqref="D3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178</v>
      </c>
    </row>
    <row r="2" ht="14.25" customHeight="1" spans="1:9">
      <c r="A2" s="6" t="s">
        <v>72</v>
      </c>
      <c r="B2" s="7" t="s">
        <v>81</v>
      </c>
      <c r="C2" s="7" t="s">
        <v>82</v>
      </c>
      <c r="D2" s="3">
        <v>356</v>
      </c>
      <c r="E2" t="str">
        <f>VLOOKUP(A2,HOP!A:L,12,0)</f>
        <v>356.00</v>
      </c>
      <c r="F2" t="str">
        <f>VLOOKUP(A2,HOP!A:C,3,0)</f>
        <v>2252382</v>
      </c>
      <c r="G2">
        <f>D2-E2</f>
        <v>0</v>
      </c>
      <c r="H2" t="str">
        <f>$H$1&amp;F2</f>
        <v>，2252382</v>
      </c>
      <c r="I2" t="str">
        <f>VLOOKUP(A2,HOP!A:T,20,0)</f>
        <v>直连</v>
      </c>
    </row>
    <row r="3" ht="14.25" customHeight="1" spans="1:9">
      <c r="A3" s="6" t="s">
        <v>88</v>
      </c>
      <c r="B3" s="7" t="s">
        <v>81</v>
      </c>
      <c r="C3" s="7" t="s">
        <v>82</v>
      </c>
      <c r="D3" s="3">
        <v>1237</v>
      </c>
      <c r="E3" t="str">
        <f>VLOOKUP(A3,HOP!A:L,12,0)</f>
        <v>1237.00</v>
      </c>
      <c r="F3" t="str">
        <f>VLOOKUP(A3,HOP!A:C,3,0)</f>
        <v>2246904</v>
      </c>
      <c r="G3">
        <f t="shared" ref="G3:G11" si="0">D3-E3</f>
        <v>0</v>
      </c>
      <c r="H3" t="str">
        <f t="shared" ref="H3:H11" si="1">$H$1&amp;F3</f>
        <v>，2246904</v>
      </c>
      <c r="I3" t="str">
        <f>VLOOKUP(A3,HOP!A:T,20,0)</f>
        <v>直连</v>
      </c>
    </row>
    <row r="4" ht="14.25" customHeight="1" spans="1:9">
      <c r="A4" s="6" t="s">
        <v>98</v>
      </c>
      <c r="B4" s="7" t="s">
        <v>82</v>
      </c>
      <c r="C4" s="7" t="s">
        <v>103</v>
      </c>
      <c r="D4" s="3">
        <v>287</v>
      </c>
      <c r="E4" t="str">
        <f>VLOOKUP(A4,HOP!A:L,12,0)</f>
        <v>287.00</v>
      </c>
      <c r="F4" t="str">
        <f>VLOOKUP(A4,HOP!A:C,3,0)</f>
        <v>2252957</v>
      </c>
      <c r="G4">
        <f t="shared" si="0"/>
        <v>0</v>
      </c>
      <c r="H4" t="str">
        <f t="shared" si="1"/>
        <v>，2252957</v>
      </c>
      <c r="I4" t="str">
        <f>VLOOKUP(A4,HOP!A:T,20,0)</f>
        <v>直连</v>
      </c>
    </row>
    <row r="5" ht="14.25" customHeight="1" spans="1:9">
      <c r="A5" s="6" t="s">
        <v>108</v>
      </c>
      <c r="B5" s="7" t="s">
        <v>81</v>
      </c>
      <c r="C5" s="7" t="s">
        <v>103</v>
      </c>
      <c r="D5" s="3">
        <v>2220</v>
      </c>
      <c r="E5" t="str">
        <f>VLOOKUP(A5,HOP!A:L,12,0)</f>
        <v>2220.00</v>
      </c>
      <c r="F5" t="str">
        <f>VLOOKUP(A5,HOP!A:C,3,0)</f>
        <v>2235311</v>
      </c>
      <c r="G5">
        <f t="shared" si="0"/>
        <v>0</v>
      </c>
      <c r="H5" t="str">
        <f t="shared" si="1"/>
        <v>，2235311</v>
      </c>
      <c r="I5" t="str">
        <f>VLOOKUP(A5,HOP!A:T,20,0)</f>
        <v>直连</v>
      </c>
    </row>
    <row r="6" ht="14.25" hidden="1" customHeight="1" spans="1:9">
      <c r="A6" s="6" t="s">
        <v>118</v>
      </c>
      <c r="B6" s="7" t="s">
        <v>103</v>
      </c>
      <c r="C6" s="7" t="s">
        <v>123</v>
      </c>
      <c r="D6" s="3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VLOOKUP(A6,HOP!A:T,20,0)</f>
        <v>#N/A</v>
      </c>
    </row>
    <row r="7" ht="14.25" customHeight="1" spans="1:9">
      <c r="A7" s="6" t="s">
        <v>126</v>
      </c>
      <c r="B7" s="7" t="s">
        <v>103</v>
      </c>
      <c r="C7" s="7" t="s">
        <v>123</v>
      </c>
      <c r="D7" s="3">
        <v>451</v>
      </c>
      <c r="E7" t="str">
        <f>VLOOKUP(A7,HOP!A:L,12,0)</f>
        <v>451.00</v>
      </c>
      <c r="F7" t="str">
        <f>VLOOKUP(A7,HOP!A:C,3,0)</f>
        <v>2254233</v>
      </c>
      <c r="G7">
        <f t="shared" si="0"/>
        <v>0</v>
      </c>
      <c r="H7" t="str">
        <f t="shared" si="1"/>
        <v>，2254233</v>
      </c>
      <c r="I7" t="str">
        <f>VLOOKUP(A7,HOP!A:T,20,0)</f>
        <v>直连</v>
      </c>
    </row>
    <row r="8" ht="14.25" customHeight="1" spans="1:9">
      <c r="A8" s="6" t="s">
        <v>135</v>
      </c>
      <c r="B8" s="7" t="s">
        <v>103</v>
      </c>
      <c r="C8" s="7" t="s">
        <v>123</v>
      </c>
      <c r="D8" s="3">
        <v>963</v>
      </c>
      <c r="E8" t="str">
        <f>VLOOKUP(A8,HOP!A:L,12,0)</f>
        <v>963.00</v>
      </c>
      <c r="F8" t="str">
        <f>VLOOKUP(A8,HOP!A:C,3,0)</f>
        <v>2254394</v>
      </c>
      <c r="G8">
        <f t="shared" si="0"/>
        <v>0</v>
      </c>
      <c r="H8" t="str">
        <f t="shared" si="1"/>
        <v>，2254394</v>
      </c>
      <c r="I8" t="str">
        <f>VLOOKUP(A8,HOP!A:T,20,0)</f>
        <v>直连</v>
      </c>
    </row>
    <row r="9" ht="14.25" customHeight="1" spans="1:9">
      <c r="A9" s="6" t="s">
        <v>144</v>
      </c>
      <c r="B9" s="7" t="s">
        <v>123</v>
      </c>
      <c r="C9" s="7" t="s">
        <v>146</v>
      </c>
      <c r="D9" s="3">
        <v>926</v>
      </c>
      <c r="E9" t="str">
        <f>VLOOKUP(A9,HOP!A:L,12,0)</f>
        <v>926.00</v>
      </c>
      <c r="F9" t="str">
        <f>VLOOKUP(A9,HOP!A:C,3,0)</f>
        <v>2256018</v>
      </c>
      <c r="G9">
        <f t="shared" si="0"/>
        <v>0</v>
      </c>
      <c r="H9" t="str">
        <f t="shared" si="1"/>
        <v>，2256018</v>
      </c>
      <c r="I9" t="str">
        <f>VLOOKUP(A9,HOP!A:T,20,0)</f>
        <v>直连</v>
      </c>
    </row>
    <row r="10" ht="14.25" customHeight="1" spans="1:9">
      <c r="A10" s="6" t="s">
        <v>150</v>
      </c>
      <c r="B10" s="7" t="s">
        <v>146</v>
      </c>
      <c r="C10" s="7" t="s">
        <v>155</v>
      </c>
      <c r="D10" s="3">
        <v>2850</v>
      </c>
      <c r="E10" t="str">
        <f>VLOOKUP(A10,HOP!A:L,12,0)</f>
        <v>2850.00</v>
      </c>
      <c r="F10" t="str">
        <f>VLOOKUP(A10,HOP!A:C,3,0)</f>
        <v>2252091</v>
      </c>
      <c r="G10">
        <f t="shared" si="0"/>
        <v>0</v>
      </c>
      <c r="H10" t="str">
        <f t="shared" si="1"/>
        <v>，2252091</v>
      </c>
      <c r="I10" t="str">
        <f>VLOOKUP(A10,HOP!A:T,20,0)</f>
        <v>直连</v>
      </c>
    </row>
    <row r="11" spans="1:10">
      <c r="A11" s="43" t="s">
        <v>171</v>
      </c>
      <c r="D11" s="8">
        <v>12.29</v>
      </c>
      <c r="E11" t="e">
        <f>VLOOKUP(A11,HOP!A:L,12,0)</f>
        <v>#N/A</v>
      </c>
      <c r="F11">
        <v>2225491</v>
      </c>
      <c r="G11" t="e">
        <f t="shared" si="0"/>
        <v>#N/A</v>
      </c>
      <c r="H11" t="str">
        <f t="shared" si="1"/>
        <v>，2225491</v>
      </c>
      <c r="I11" t="e">
        <f>VLOOKUP(A11,HOP!A:T,20,0)</f>
        <v>#N/A</v>
      </c>
      <c r="J11" s="5" t="s">
        <v>179</v>
      </c>
    </row>
    <row r="13" spans="4:4">
      <c r="D13" s="3">
        <f>SUM(D2:D12)</f>
        <v>9302.29</v>
      </c>
    </row>
    <row r="14" ht="14.25" spans="4:4">
      <c r="D14" s="9" t="s">
        <v>24</v>
      </c>
    </row>
    <row r="17" spans="1:1">
      <c r="A17" t="s">
        <v>180</v>
      </c>
    </row>
    <row r="18" spans="1:1">
      <c r="A18" s="5" t="s">
        <v>181</v>
      </c>
    </row>
  </sheetData>
  <autoFilter ref="A1:I11">
    <filterColumn colId="3">
      <filters>
        <filter val="287.00"/>
        <filter val="356.00"/>
        <filter val="451.00"/>
        <filter val="926.00"/>
        <filter val="963.00"/>
        <filter val="2,220.00"/>
        <filter val="1,237.00"/>
        <filter val="2,850.00"/>
        <filter val="12.2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182</v>
      </c>
      <c r="B1" s="2" t="s">
        <v>183</v>
      </c>
      <c r="C1" s="2" t="s">
        <v>184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185</v>
      </c>
      <c r="I1" s="2" t="s">
        <v>186</v>
      </c>
      <c r="J1" s="2" t="s">
        <v>187</v>
      </c>
      <c r="K1" s="2" t="s">
        <v>188</v>
      </c>
      <c r="L1" s="2" t="s">
        <v>189</v>
      </c>
      <c r="M1" s="2" t="s">
        <v>190</v>
      </c>
      <c r="N1" s="2" t="s">
        <v>191</v>
      </c>
      <c r="O1" s="2" t="s">
        <v>192</v>
      </c>
      <c r="P1" s="2" t="s">
        <v>193</v>
      </c>
      <c r="Q1" s="2" t="s">
        <v>194</v>
      </c>
      <c r="R1" s="2" t="s">
        <v>195</v>
      </c>
      <c r="S1" s="2" t="s">
        <v>196</v>
      </c>
      <c r="T1" s="2" t="s">
        <v>197</v>
      </c>
    </row>
    <row r="2" s="1" customFormat="1" spans="1:20">
      <c r="A2" s="1" t="s">
        <v>144</v>
      </c>
      <c r="B2" s="1" t="s">
        <v>123</v>
      </c>
      <c r="C2" s="1" t="s">
        <v>145</v>
      </c>
      <c r="D2" s="1" t="s">
        <v>138</v>
      </c>
      <c r="E2" s="1" t="s">
        <v>198</v>
      </c>
      <c r="F2" s="1" t="s">
        <v>123</v>
      </c>
      <c r="G2" s="1" t="s">
        <v>146</v>
      </c>
      <c r="H2" s="1" t="s">
        <v>199</v>
      </c>
      <c r="I2" s="1" t="s">
        <v>200</v>
      </c>
      <c r="J2" s="1" t="s">
        <v>201</v>
      </c>
      <c r="K2" s="1" t="s">
        <v>200</v>
      </c>
      <c r="L2" s="1" t="s">
        <v>200</v>
      </c>
      <c r="M2" s="1" t="s">
        <v>202</v>
      </c>
      <c r="N2" s="1" t="s">
        <v>202</v>
      </c>
      <c r="O2" s="1" t="s">
        <v>203</v>
      </c>
      <c r="P2" s="1" t="s">
        <v>204</v>
      </c>
      <c r="Q2" s="1" t="s">
        <v>205</v>
      </c>
      <c r="R2" s="1" t="s">
        <v>75</v>
      </c>
      <c r="S2" s="1" t="s">
        <v>206</v>
      </c>
      <c r="T2" s="1" t="s">
        <v>207</v>
      </c>
    </row>
    <row r="3" s="1" customFormat="1" spans="1:20">
      <c r="A3" s="1" t="s">
        <v>135</v>
      </c>
      <c r="B3" s="1" t="s">
        <v>103</v>
      </c>
      <c r="C3" s="1" t="s">
        <v>136</v>
      </c>
      <c r="D3" s="1" t="s">
        <v>138</v>
      </c>
      <c r="E3" s="1" t="s">
        <v>198</v>
      </c>
      <c r="F3" s="1" t="s">
        <v>103</v>
      </c>
      <c r="G3" s="1" t="s">
        <v>123</v>
      </c>
      <c r="H3" s="1" t="s">
        <v>199</v>
      </c>
      <c r="I3" s="1" t="s">
        <v>208</v>
      </c>
      <c r="J3" s="1" t="s">
        <v>201</v>
      </c>
      <c r="K3" s="1" t="s">
        <v>208</v>
      </c>
      <c r="L3" s="1" t="s">
        <v>208</v>
      </c>
      <c r="M3" s="1" t="s">
        <v>202</v>
      </c>
      <c r="N3" s="1" t="s">
        <v>202</v>
      </c>
      <c r="O3" s="1" t="s">
        <v>203</v>
      </c>
      <c r="P3" s="1" t="s">
        <v>204</v>
      </c>
      <c r="Q3" s="1" t="s">
        <v>209</v>
      </c>
      <c r="R3" s="1" t="s">
        <v>75</v>
      </c>
      <c r="S3" s="1" t="s">
        <v>206</v>
      </c>
      <c r="T3" s="1" t="s">
        <v>207</v>
      </c>
    </row>
    <row r="4" s="1" customFormat="1" spans="1:20">
      <c r="A4" s="1" t="s">
        <v>126</v>
      </c>
      <c r="B4" s="1" t="s">
        <v>103</v>
      </c>
      <c r="C4" s="1" t="s">
        <v>127</v>
      </c>
      <c r="D4" s="1" t="s">
        <v>129</v>
      </c>
      <c r="E4" s="1" t="s">
        <v>210</v>
      </c>
      <c r="F4" s="1" t="s">
        <v>103</v>
      </c>
      <c r="G4" s="1" t="s">
        <v>123</v>
      </c>
      <c r="H4" s="1" t="s">
        <v>199</v>
      </c>
      <c r="I4" s="1" t="s">
        <v>211</v>
      </c>
      <c r="J4" s="1" t="s">
        <v>201</v>
      </c>
      <c r="K4" s="1" t="s">
        <v>211</v>
      </c>
      <c r="L4" s="1" t="s">
        <v>211</v>
      </c>
      <c r="M4" s="1" t="s">
        <v>202</v>
      </c>
      <c r="N4" s="1" t="s">
        <v>202</v>
      </c>
      <c r="O4" s="1" t="s">
        <v>203</v>
      </c>
      <c r="P4" s="1" t="s">
        <v>204</v>
      </c>
      <c r="Q4" s="1" t="s">
        <v>212</v>
      </c>
      <c r="R4" s="1" t="s">
        <v>75</v>
      </c>
      <c r="S4" s="1" t="s">
        <v>206</v>
      </c>
      <c r="T4" s="1" t="s">
        <v>207</v>
      </c>
    </row>
    <row r="5" s="1" customFormat="1" spans="1:20">
      <c r="A5" s="1" t="s">
        <v>98</v>
      </c>
      <c r="B5" s="1" t="s">
        <v>82</v>
      </c>
      <c r="C5" s="1" t="s">
        <v>99</v>
      </c>
      <c r="D5" s="1" t="s">
        <v>101</v>
      </c>
      <c r="E5" s="1" t="s">
        <v>213</v>
      </c>
      <c r="F5" s="1" t="s">
        <v>82</v>
      </c>
      <c r="G5" s="1" t="s">
        <v>103</v>
      </c>
      <c r="H5" s="1" t="s">
        <v>199</v>
      </c>
      <c r="I5" s="1" t="s">
        <v>214</v>
      </c>
      <c r="J5" s="1" t="s">
        <v>201</v>
      </c>
      <c r="K5" s="1" t="s">
        <v>214</v>
      </c>
      <c r="L5" s="1" t="s">
        <v>214</v>
      </c>
      <c r="M5" s="1" t="s">
        <v>202</v>
      </c>
      <c r="N5" s="1" t="s">
        <v>202</v>
      </c>
      <c r="O5" s="1" t="s">
        <v>203</v>
      </c>
      <c r="P5" s="1" t="s">
        <v>204</v>
      </c>
      <c r="Q5" s="1" t="s">
        <v>215</v>
      </c>
      <c r="R5" s="1" t="s">
        <v>75</v>
      </c>
      <c r="S5" s="1" t="s">
        <v>206</v>
      </c>
      <c r="T5" s="1" t="s">
        <v>207</v>
      </c>
    </row>
    <row r="6" s="1" customFormat="1" spans="1:20">
      <c r="A6" s="1" t="s">
        <v>72</v>
      </c>
      <c r="B6" s="1" t="s">
        <v>81</v>
      </c>
      <c r="C6" s="1" t="s">
        <v>73</v>
      </c>
      <c r="D6" s="1" t="s">
        <v>78</v>
      </c>
      <c r="E6" s="1" t="s">
        <v>216</v>
      </c>
      <c r="F6" s="1" t="s">
        <v>81</v>
      </c>
      <c r="G6" s="1" t="s">
        <v>82</v>
      </c>
      <c r="H6" s="1" t="s">
        <v>199</v>
      </c>
      <c r="I6" s="1" t="s">
        <v>217</v>
      </c>
      <c r="J6" s="1" t="s">
        <v>201</v>
      </c>
      <c r="K6" s="1" t="s">
        <v>217</v>
      </c>
      <c r="L6" s="1" t="s">
        <v>217</v>
      </c>
      <c r="M6" s="1" t="s">
        <v>202</v>
      </c>
      <c r="N6" s="1" t="s">
        <v>202</v>
      </c>
      <c r="O6" s="1" t="s">
        <v>203</v>
      </c>
      <c r="P6" s="1" t="s">
        <v>204</v>
      </c>
      <c r="Q6" s="1" t="s">
        <v>218</v>
      </c>
      <c r="R6" s="1" t="s">
        <v>75</v>
      </c>
      <c r="S6" s="1" t="s">
        <v>206</v>
      </c>
      <c r="T6" s="1" t="s">
        <v>207</v>
      </c>
    </row>
    <row r="7" s="1" customFormat="1" spans="1:20">
      <c r="A7" s="1" t="s">
        <v>150</v>
      </c>
      <c r="B7" s="1" t="s">
        <v>81</v>
      </c>
      <c r="C7" s="1" t="s">
        <v>151</v>
      </c>
      <c r="D7" s="1" t="s">
        <v>153</v>
      </c>
      <c r="E7" s="1" t="s">
        <v>219</v>
      </c>
      <c r="F7" s="1" t="s">
        <v>146</v>
      </c>
      <c r="G7" s="1" t="s">
        <v>155</v>
      </c>
      <c r="H7" s="1" t="s">
        <v>199</v>
      </c>
      <c r="I7" s="1" t="s">
        <v>220</v>
      </c>
      <c r="J7" s="1" t="s">
        <v>201</v>
      </c>
      <c r="K7" s="1" t="s">
        <v>220</v>
      </c>
      <c r="L7" s="1" t="s">
        <v>220</v>
      </c>
      <c r="M7" s="1" t="s">
        <v>202</v>
      </c>
      <c r="N7" s="1" t="s">
        <v>202</v>
      </c>
      <c r="O7" s="1" t="s">
        <v>203</v>
      </c>
      <c r="P7" s="1" t="s">
        <v>204</v>
      </c>
      <c r="Q7" s="1" t="s">
        <v>221</v>
      </c>
      <c r="R7" s="1" t="s">
        <v>75</v>
      </c>
      <c r="S7" s="1" t="s">
        <v>206</v>
      </c>
      <c r="T7" s="1" t="s">
        <v>207</v>
      </c>
    </row>
    <row r="8" s="1" customFormat="1" spans="1:20">
      <c r="A8" s="1" t="s">
        <v>88</v>
      </c>
      <c r="B8" s="1" t="s">
        <v>93</v>
      </c>
      <c r="C8" s="1" t="s">
        <v>89</v>
      </c>
      <c r="D8" s="1" t="s">
        <v>91</v>
      </c>
      <c r="E8" s="1" t="s">
        <v>222</v>
      </c>
      <c r="F8" s="1" t="s">
        <v>81</v>
      </c>
      <c r="G8" s="1" t="s">
        <v>82</v>
      </c>
      <c r="H8" s="1" t="s">
        <v>199</v>
      </c>
      <c r="I8" s="1" t="s">
        <v>223</v>
      </c>
      <c r="J8" s="1" t="s">
        <v>201</v>
      </c>
      <c r="K8" s="1" t="s">
        <v>223</v>
      </c>
      <c r="L8" s="1" t="s">
        <v>223</v>
      </c>
      <c r="M8" s="1" t="s">
        <v>202</v>
      </c>
      <c r="N8" s="1" t="s">
        <v>202</v>
      </c>
      <c r="O8" s="1" t="s">
        <v>203</v>
      </c>
      <c r="P8" s="1" t="s">
        <v>204</v>
      </c>
      <c r="Q8" s="1" t="s">
        <v>224</v>
      </c>
      <c r="R8" s="1" t="s">
        <v>75</v>
      </c>
      <c r="S8" s="1" t="s">
        <v>206</v>
      </c>
      <c r="T8" s="1" t="s">
        <v>207</v>
      </c>
    </row>
    <row r="9" s="1" customFormat="1" spans="1:20">
      <c r="A9" s="1" t="s">
        <v>108</v>
      </c>
      <c r="B9" s="1" t="s">
        <v>113</v>
      </c>
      <c r="C9" s="1" t="s">
        <v>109</v>
      </c>
      <c r="D9" s="1" t="s">
        <v>111</v>
      </c>
      <c r="E9" s="1" t="s">
        <v>225</v>
      </c>
      <c r="F9" s="1" t="s">
        <v>81</v>
      </c>
      <c r="G9" s="1" t="s">
        <v>103</v>
      </c>
      <c r="H9" s="1" t="s">
        <v>199</v>
      </c>
      <c r="I9" s="1" t="s">
        <v>226</v>
      </c>
      <c r="J9" s="1" t="s">
        <v>201</v>
      </c>
      <c r="K9" s="1" t="s">
        <v>226</v>
      </c>
      <c r="L9" s="1" t="s">
        <v>226</v>
      </c>
      <c r="M9" s="1" t="s">
        <v>202</v>
      </c>
      <c r="N9" s="1" t="s">
        <v>202</v>
      </c>
      <c r="O9" s="1" t="s">
        <v>203</v>
      </c>
      <c r="P9" s="1" t="s">
        <v>204</v>
      </c>
      <c r="Q9" s="1" t="s">
        <v>227</v>
      </c>
      <c r="R9" s="1" t="s">
        <v>75</v>
      </c>
      <c r="S9" s="1" t="s">
        <v>206</v>
      </c>
      <c r="T9" s="1" t="s">
        <v>207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2021-09-22T07:34:13Z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E09E7C2D0AB249E6B8E54C1F87B84304</vt:lpwstr>
  </property>
</Properties>
</file>