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<sst xmlns="http://schemas.openxmlformats.org/spreadsheetml/2006/main" count="962" uniqueCount="359">
  <si>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</si>
  <si>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</si>
  <si>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</si>
  <si>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</si>
  <si>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</si>
  <si>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</si>
  <si>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</si>
  <si>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</si>
  <si>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</si>
  <si>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</si>
  <si>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</si>
  <si>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</si>
  <si>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</si>
  <si>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</si>
  <si>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</si>
  <si>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</si>
  <si>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</si>
  <si>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</si>
  <si>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</si>
  <si>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</si>
  <si>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</si>
  <si>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</si>
  <si>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</si>
  <si>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</si>
  <si>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</si>
  <si>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</si>
  <si>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</si>
  <si>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[杰斐逊城]杰斐逊城国会大厦广场酒店(Capitol Plaza Hotel Jefferson City)(40043388)</t>
  </si>
  <si>
    <t>标准间1特大床&lt;2人入住&gt;&lt;不退款&gt;</t>
  </si>
  <si>
    <t>USD</t>
  </si>
  <si>
    <t>Morris/Jared</t>
  </si>
  <si>
    <t>CA6352210920USD-W</t>
  </si>
  <si>
    <t>未提现</t>
  </si>
  <si>
    <t>携程开票</t>
  </si>
  <si>
    <t>[圣胡安]圣胡安康达杜AC酒店(AC Hotel by Marriott San Juan Condado)(16186436)</t>
  </si>
  <si>
    <t>两张大床房带阳台(至少连住2晚及以上)&lt;2人入住&gt;&lt;不退款&gt;</t>
  </si>
  <si>
    <t>Morales/Jonathan,Moreno/Claudia</t>
  </si>
  <si>
    <t>[巴尔哈柏]巴尔港瑞吉度假村(The St Regis Bal Harbour Resort)(16094205)</t>
  </si>
  <si>
    <t>海滨至尊奢华特大床房(至少连住2晚及以上)&lt;2人入住&gt;&lt;不退款&gt;</t>
  </si>
  <si>
    <t>Baljian/Ara,Baljian/Nathalie</t>
  </si>
  <si>
    <t>[韦斯特利]逸景酒店(Pleasant View Inn)(39964404)</t>
  </si>
  <si>
    <t>大床房(至少连住2晚及以上)&lt;2人入住&gt;&lt;不退款&gt;</t>
  </si>
  <si>
    <t>Curcio/Gus</t>
  </si>
  <si>
    <t>[纽约]威廉斯堡酒店(The Williamsburg Hotel)(46911999)</t>
  </si>
  <si>
    <t>Byrne/Patrick,Byrne/Patrick</t>
  </si>
  <si>
    <t>[西归浦市]济州岛迷你灵魂酒店(Soul Mini Hotel Jeju)(46904988)</t>
  </si>
  <si>
    <t>海景套房&lt;不退款&gt;&lt;2人入住&gt;</t>
  </si>
  <si>
    <t>Bae/Eunjin</t>
  </si>
  <si>
    <t>Banaszek/Robert</t>
  </si>
  <si>
    <t>Fioretti/Alena</t>
  </si>
  <si>
    <t>[埃德海姆]埃德海姆酒店(Hotel Ter Elst)(39952606)</t>
  </si>
  <si>
    <t>标准双人间&lt;2人入住&gt;&lt;不退款&gt;</t>
  </si>
  <si>
    <t>Forofontov/Meghan</t>
  </si>
  <si>
    <t>取消</t>
  </si>
  <si>
    <t>[波德申]海湾酒店(Bayfront Hotel)(47867665)</t>
  </si>
  <si>
    <t>行政三人房&lt;不退款&gt;&lt;2人入住&gt;</t>
  </si>
  <si>
    <t>Zungu/Hayati</t>
  </si>
  <si>
    <t>[尼亚加拉瀑布]喜来登瀑布景观酒店(Sheraton Fallsview Hotel)(8794979)</t>
  </si>
  <si>
    <t>美国瀑布景两张大床房(至少连住2晚及以上)&lt;2人入住&gt;&lt;不退款&gt;</t>
  </si>
  <si>
    <t>HILLER/WAYNE GEORGE</t>
  </si>
  <si>
    <t>[班戈]商场乡村酒店(Country Inn at The Mall)(39544490)</t>
  </si>
  <si>
    <t>豪华客房2张双人床(至少连住2晚及以上)&lt;2人入住&gt;&lt;不退款&gt;&lt;早餐&gt;</t>
  </si>
  <si>
    <t>Graue/Ethan Thomas</t>
  </si>
  <si>
    <t>[托瓦斯城]海湾酒店(Bay Inn)(39975101)</t>
  </si>
  <si>
    <t>2张大床房(至少连住2晚及以上)&lt;2人入住&gt;&lt;不退款&gt;</t>
  </si>
  <si>
    <t>Searles/Korie Lyn</t>
  </si>
  <si>
    <t>[塔斯坎比亚]基韦斯特酒店(Key West Inn)(39890728)</t>
  </si>
  <si>
    <t>标准间2双人床（吸烟）&lt;不退款&gt;&lt;2人入住&gt;</t>
  </si>
  <si>
    <t>Poston/Terry Lee</t>
  </si>
  <si>
    <t>[兰卡威]兰卡威成功度假村(Berjaya Langkawi Resort)(8981669)</t>
  </si>
  <si>
    <t>热带雨林木屋&lt;1&gt;&lt;不退款&gt;&lt;2人入住&gt;</t>
  </si>
  <si>
    <t>Lau/Yuen Fai</t>
  </si>
  <si>
    <t>[危地马拉市]皇宫酒店(Hotel Royal Palace)(46068873)</t>
  </si>
  <si>
    <t>标准经济房&lt;不退款&gt;&lt;2人入住&gt;</t>
  </si>
  <si>
    <t>BARNHART/JAMES DAVID</t>
  </si>
  <si>
    <t>[洛杉矶]洛杉矶机场希尔顿酒店(Hilton Los Angeles Airport)(8236620)</t>
  </si>
  <si>
    <t>酒店随机房型&lt;2人入住&gt;&lt;中宾&gt;&lt;不退款&gt;</t>
  </si>
  <si>
    <t>LIN/Weixi</t>
  </si>
  <si>
    <t>[斯普林菲尔德]兰普莱特尔酒店-南部(Lamplighter Inn-South)(39958319)</t>
  </si>
  <si>
    <t>淋浴间2张双人床(至少连住2晚及以上)&lt;2人入住&gt;&lt;不退款&gt;&lt;早餐&gt;</t>
  </si>
  <si>
    <t>McQueen/Cheyenne Faith</t>
  </si>
  <si>
    <t>[迈阿密海滩]阿尔比恩酒店(Albion Hotel)(16085834)</t>
  </si>
  <si>
    <t>小型房(至少连住2晚及以上)&lt;2人入住&gt;&lt;不退款&gt;</t>
  </si>
  <si>
    <t>ONA/JUAN CARLOS,ONA/EDWARD</t>
  </si>
  <si>
    <t>283689a</t>
  </si>
  <si>
    <t>[威奇托]金盏花大套房酒店(Stay Express Inn – Wichita)(39927867)</t>
  </si>
  <si>
    <t>豪华客房1张特大床&lt;不退款&gt;&lt;2人入住&gt;</t>
  </si>
  <si>
    <t>Unruh/Katheryn</t>
  </si>
  <si>
    <t>13325613b691af2a60；29532</t>
  </si>
  <si>
    <t>Carey/Conor Bowler</t>
  </si>
  <si>
    <t>[瓜拉龙运]月之影度假村(Tanjong Jara Resort)(12626807)</t>
  </si>
  <si>
    <t>邦布房&lt;2人入住&gt;&lt;不退款&gt;</t>
  </si>
  <si>
    <t>SIDID OMAR/MOHD AFIRU</t>
  </si>
  <si>
    <t>[伊斯坦布尔]舞阳特别酒店(Hotel Uyan-Special Category)(39580645)</t>
  </si>
  <si>
    <t>高级豪华客房&lt;2人入住&gt;&lt;不退款&gt;</t>
  </si>
  <si>
    <t>mohd sofyan/rahmat ikhsan</t>
  </si>
  <si>
    <t>[罗马]龙胆酒店(Hotel La Genziana)(22770911)</t>
  </si>
  <si>
    <t>特级双人房(至少连住2晚及以上)&lt;2人入住&gt;&lt;不退款&gt;</t>
  </si>
  <si>
    <t>Stilo/Leo</t>
  </si>
  <si>
    <t>[阿格德]巴尔米拉高尔夫及水疗酒店(Palmyra Golf Hotel &amp; Spa)(43084327)</t>
  </si>
  <si>
    <t>舒适高尔夫球场景观双人床房(至少连住2晚及以上)&lt;2人入住&gt;&lt;不退款&gt;</t>
  </si>
  <si>
    <t>Mpioso/Andrino</t>
  </si>
  <si>
    <t>2-132159-3176</t>
  </si>
  <si>
    <t>[曼谷]曼谷奇迹大酒店(Miracle Grand Convention Hotel Bangkok)(11186872)</t>
  </si>
  <si>
    <t>高级房&lt;2人入住&gt;&lt;不退款&gt;&lt;早餐&gt;</t>
  </si>
  <si>
    <t>Kijkha/Prajak,Kijkha/Prajak</t>
  </si>
  <si>
    <t>[Castle]丽亭加的夫酒店(Park Plaza Cardiff)(39493716)</t>
  </si>
  <si>
    <t>特级房(至少连住2晚及以上)&lt;2人入住&gt;&lt;不退款&gt;</t>
  </si>
  <si>
    <t>Workman/Paul,Roper/Marie Claire</t>
  </si>
  <si>
    <t>[加斯托尼亚]北卡罗来纳加斯托尼亚 6 号汽车旅馆(Motel 6 Gastonia, NC)(39902520)</t>
  </si>
  <si>
    <t>标准客房1张大床&lt;不退款&gt;&lt;2人入住&gt;</t>
  </si>
  <si>
    <t>Smathers/James</t>
  </si>
  <si>
    <t>[拉米萨]拉梅萨传统酒店(Heritage Inn La Mesa)(40032305)</t>
  </si>
  <si>
    <t>标准客房1张大床（吸烟）&lt;2人入住&gt;&lt;不退款&gt;</t>
  </si>
  <si>
    <t>Hawezi/Snuber Abdelaziz</t>
  </si>
  <si>
    <t>30358SC014913</t>
  </si>
  <si>
    <t>[布兰森]石城堡酒店与会议中心(The Stone Castle Hotel &amp; Conference Center)(39982988)</t>
  </si>
  <si>
    <t>2张大床房(至少连住2晚及以上)&lt;2人入住&gt;&lt;不退款&gt;&lt;早餐&gt;</t>
  </si>
  <si>
    <t>Davenport/Rebecca A</t>
  </si>
  <si>
    <t>阶梯</t>
  </si>
  <si>
    <t>[柏林]欧洲城市酒店(Hotel Europa City)(15975967)</t>
  </si>
  <si>
    <t>标准双人房&lt;2人入住&gt;&lt;不退款&gt;</t>
  </si>
  <si>
    <t>NETTINGKONGNE/FREDERICK</t>
  </si>
  <si>
    <t>ok</t>
  </si>
  <si>
    <t>[昆卡]波萨达圣何塞酒店(Posada San José)(39580858)</t>
  </si>
  <si>
    <t>双床房山景(至少连住2晚及以上)&lt;2人入住&gt;&lt;不退款&gt;</t>
  </si>
  <si>
    <t>Llamas Perales/Ana Isabel</t>
  </si>
  <si>
    <t>退单</t>
  </si>
  <si>
    <t>,</t>
  </si>
  <si>
    <t>A210922114550481</t>
  </si>
  <si>
    <t>USD / THB 当前参考汇率: 33.476</t>
  </si>
  <si>
    <t>总计： 10554 USD/
353305.7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</si>
  <si>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</si>
  <si>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</si>
  <si>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</si>
  <si>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</si>
  <si>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</si>
  <si>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</si>
  <si>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</si>
  <si>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</si>
  <si>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</si>
  <si>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</si>
  <si>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</si>
  <si>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</si>
  <si>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</si>
  <si>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</si>
  <si>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</si>
  <si>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</si>
  <si>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</si>
  <si>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2021-09-16</t>
  </si>
  <si>
    <t>2255776</t>
  </si>
  <si>
    <t>圣何塞卢斯狄卡酒店</t>
  </si>
  <si>
    <t>Llamas Perales Ana Isabel</t>
  </si>
  <si>
    <t>2021-09-17</t>
  </si>
  <si>
    <t>2021-09-19</t>
  </si>
  <si>
    <t>退房日周结</t>
  </si>
  <si>
    <t>1315.21</t>
  </si>
  <si>
    <t>204.00</t>
  </si>
  <si>
    <t>0</t>
  </si>
  <si>
    <t>0.00</t>
  </si>
  <si>
    <t>携程国际直连(CIT)</t>
  </si>
  <si>
    <t>2021-09-16 18:41:11</t>
  </si>
  <si>
    <t>否</t>
  </si>
  <si>
    <t>汇智国际旅游发展有限公司</t>
  </si>
  <si>
    <t>直连</t>
  </si>
  <si>
    <t>2255649</t>
  </si>
  <si>
    <t>欧罗巴城市酒店</t>
  </si>
  <si>
    <t>NETTINGKONGNE FREDERICK</t>
  </si>
  <si>
    <t>631.82</t>
  </si>
  <si>
    <t>98.00</t>
  </si>
  <si>
    <t>2021-09-16 16:33:13</t>
  </si>
  <si>
    <t>2021-09-15</t>
  </si>
  <si>
    <t>2255086</t>
  </si>
  <si>
    <t>石城堡酒店与会议中心</t>
  </si>
  <si>
    <t>Davenport Rebecca A</t>
  </si>
  <si>
    <t>1226.09</t>
  </si>
  <si>
    <t>190.00</t>
  </si>
  <si>
    <t>2021-09-15 23:36:36</t>
  </si>
  <si>
    <t>2253998</t>
  </si>
  <si>
    <t>拉梅萨文化遗产酒店</t>
  </si>
  <si>
    <t>Hawezi Snuber Abdelaziz</t>
  </si>
  <si>
    <t>2213.41</t>
  </si>
  <si>
    <t>343.00</t>
  </si>
  <si>
    <t>72.00</t>
  </si>
  <si>
    <t>-270</t>
  </si>
  <si>
    <t>-1748</t>
  </si>
  <si>
    <t>2021-09-15 04:03:29</t>
  </si>
  <si>
    <t>2021-09-14</t>
  </si>
  <si>
    <t>2253824</t>
  </si>
  <si>
    <t>加斯托尼亚 6 号汽车旅馆</t>
  </si>
  <si>
    <t>Smathers James</t>
  </si>
  <si>
    <t>1034.59</t>
  </si>
  <si>
    <t>160.00</t>
  </si>
  <si>
    <t>2021-09-14 22:31:52</t>
  </si>
  <si>
    <t>2253380</t>
  </si>
  <si>
    <t>加地夫公园广场酒店</t>
  </si>
  <si>
    <t>Workman Paul,Roper Marie Claire</t>
  </si>
  <si>
    <t>1888.13</t>
  </si>
  <si>
    <t>292.00</t>
  </si>
  <si>
    <t>2021-09-14 16:59:17</t>
  </si>
  <si>
    <t>2253146</t>
  </si>
  <si>
    <t>奇迹大酒店</t>
  </si>
  <si>
    <t>Kijkha Prajak,Kijkha Prajak</t>
  </si>
  <si>
    <t>491.43</t>
  </si>
  <si>
    <t>76.00</t>
  </si>
  <si>
    <t>2021-09-14 12:50:29</t>
  </si>
  <si>
    <t>2021-09-12</t>
  </si>
  <si>
    <t>2251714</t>
  </si>
  <si>
    <t>帕尔米拉高尔夫酒店</t>
  </si>
  <si>
    <t>Mpioso Andrino</t>
  </si>
  <si>
    <t>2829.09</t>
  </si>
  <si>
    <t>438.00</t>
  </si>
  <si>
    <t>2021-09-12 22:14:42</t>
  </si>
  <si>
    <t>2251576</t>
  </si>
  <si>
    <t>龙胆酒店</t>
  </si>
  <si>
    <t>Stilo Leo</t>
  </si>
  <si>
    <t>2021-09-13</t>
  </si>
  <si>
    <t>671.75</t>
  </si>
  <si>
    <t>104.00</t>
  </si>
  <si>
    <t>2021-09-12 19:48:25</t>
  </si>
  <si>
    <t>2251341</t>
  </si>
  <si>
    <t>Uyan 酒店 - 特级</t>
  </si>
  <si>
    <t>mohd sofyan rahmat ikhsan</t>
  </si>
  <si>
    <t>813.85</t>
  </si>
  <si>
    <t>126.00</t>
  </si>
  <si>
    <t>2021-09-12 15:11:28</t>
  </si>
  <si>
    <t>2021-09-11</t>
  </si>
  <si>
    <t>2250514</t>
  </si>
  <si>
    <t>登嘉楼丹绒佳拉月之影度假村</t>
  </si>
  <si>
    <t>SIDID OMAR MOHD AFIRU</t>
  </si>
  <si>
    <t>2021-09-18</t>
  </si>
  <si>
    <t>2170.26</t>
  </si>
  <si>
    <t>336.00</t>
  </si>
  <si>
    <t>2021-09-11 16:50:30</t>
  </si>
  <si>
    <t>2250224</t>
  </si>
  <si>
    <t>商场乡村旅馆</t>
  </si>
  <si>
    <t>Carey Conor Bowler</t>
  </si>
  <si>
    <t>2202.55</t>
  </si>
  <si>
    <t>341.00</t>
  </si>
  <si>
    <t>2021-09-11 12:14:09</t>
  </si>
  <si>
    <t>2021-09-10</t>
  </si>
  <si>
    <t>2249755</t>
  </si>
  <si>
    <t>金盏花大套房酒店</t>
  </si>
  <si>
    <t>Unruh Katheryn</t>
  </si>
  <si>
    <t>1022.13</t>
  </si>
  <si>
    <t>158.00</t>
  </si>
  <si>
    <t>2021-09-10 22:17:18</t>
  </si>
  <si>
    <t>2249018</t>
  </si>
  <si>
    <t>阿尔比恩酒店</t>
  </si>
  <si>
    <t>ONA JUAN CARLOS,ONA EDWARD</t>
  </si>
  <si>
    <t>1332.66</t>
  </si>
  <si>
    <t>206.00</t>
  </si>
  <si>
    <t>2021-09-10 12:26:12</t>
  </si>
  <si>
    <t>2248808</t>
  </si>
  <si>
    <t>兰普莱特尔南部套房酒店</t>
  </si>
  <si>
    <t>McQueen Cheyenne Faith</t>
  </si>
  <si>
    <t>1688.46</t>
  </si>
  <si>
    <t>261.00</t>
  </si>
  <si>
    <t>2021-09-10 07:22:39</t>
  </si>
  <si>
    <t>2021-09-09</t>
  </si>
  <si>
    <t>2248669</t>
  </si>
  <si>
    <t>洛杉矶机场希尔顿酒店</t>
  </si>
  <si>
    <t>LIN Weixi</t>
  </si>
  <si>
    <t>2111.24</t>
  </si>
  <si>
    <t>326.00</t>
  </si>
  <si>
    <t>2021-09-09 23:24:32</t>
  </si>
  <si>
    <t>2248641</t>
  </si>
  <si>
    <t>皇宫大酒店</t>
  </si>
  <si>
    <t>BARNHART JAMES DAVID</t>
  </si>
  <si>
    <t>1709.72</t>
  </si>
  <si>
    <t>264.00</t>
  </si>
  <si>
    <t>2021-09-09 22:56:44</t>
  </si>
  <si>
    <t>2021-09-07</t>
  </si>
  <si>
    <t>2246622</t>
  </si>
  <si>
    <t>兰卡威成功度假村</t>
  </si>
  <si>
    <t>Lau Yuen Fai</t>
  </si>
  <si>
    <t>582.50</t>
  </si>
  <si>
    <t>90.00</t>
  </si>
  <si>
    <t>2021-09-07 20:39:30</t>
  </si>
  <si>
    <t>2021-09-05</t>
  </si>
  <si>
    <t>2243968</t>
  </si>
  <si>
    <t>基韦斯特酒店</t>
  </si>
  <si>
    <t>Poston Terry Lee</t>
  </si>
  <si>
    <t>1177.58</t>
  </si>
  <si>
    <t>182.00</t>
  </si>
  <si>
    <t>-182</t>
  </si>
  <si>
    <t>-1177</t>
  </si>
  <si>
    <t>2021-09-07 09:51:38</t>
  </si>
  <si>
    <t>2243580</t>
  </si>
  <si>
    <t>海湾酒店</t>
  </si>
  <si>
    <t>Searles Korie Lyn</t>
  </si>
  <si>
    <t>1992.82</t>
  </si>
  <si>
    <t>308.00</t>
  </si>
  <si>
    <t>2021-09-05 00:24:18</t>
  </si>
  <si>
    <t>2021-09-03</t>
  </si>
  <si>
    <t>2241421</t>
  </si>
  <si>
    <t>Graue Ethan Thomas</t>
  </si>
  <si>
    <t>2821.01</t>
  </si>
  <si>
    <t>436.00</t>
  </si>
  <si>
    <t>2021-09-03 06:09:37</t>
  </si>
  <si>
    <t>2241417</t>
  </si>
  <si>
    <t>瀑布喜来登酒店</t>
  </si>
  <si>
    <t>HILLER WAYNE GEORGE</t>
  </si>
  <si>
    <t>3403.33</t>
  </si>
  <si>
    <t>526.00</t>
  </si>
  <si>
    <t>2021-09-03 05:31:33</t>
  </si>
  <si>
    <t>2021-08-25</t>
  </si>
  <si>
    <t>2232084</t>
  </si>
  <si>
    <t>美景度假村</t>
  </si>
  <si>
    <t>Fioretti Alena</t>
  </si>
  <si>
    <t>2762.70</t>
  </si>
  <si>
    <t>426.00</t>
  </si>
  <si>
    <t>2021-08-25 02:47:20</t>
  </si>
  <si>
    <t>2021-08-24</t>
  </si>
  <si>
    <t>2231042</t>
  </si>
  <si>
    <t>Banaszek Robert</t>
  </si>
  <si>
    <t>1923.17</t>
  </si>
  <si>
    <t>296.00</t>
  </si>
  <si>
    <t>2021-08-24 02:55:04</t>
  </si>
  <si>
    <t>2021-08-14</t>
  </si>
  <si>
    <t>2223531</t>
  </si>
  <si>
    <t>守尔迷你酒店</t>
  </si>
  <si>
    <t>Bae Eunjin</t>
  </si>
  <si>
    <t>688.07</t>
  </si>
  <si>
    <t>106.00</t>
  </si>
  <si>
    <t>2021-08-14 12:20:45</t>
  </si>
  <si>
    <t>2021-08-11</t>
  </si>
  <si>
    <t>2220776</t>
  </si>
  <si>
    <t>威廉斯堡酒店</t>
  </si>
  <si>
    <t>Byrne Patrick,Byrne Patrick</t>
  </si>
  <si>
    <t>5005.15</t>
  </si>
  <si>
    <t>770.00</t>
  </si>
  <si>
    <t>2021-08-11 07:49:44</t>
  </si>
  <si>
    <t>2021-07-20</t>
  </si>
  <si>
    <t>2202579</t>
  </si>
  <si>
    <t>Curcio Gus</t>
  </si>
  <si>
    <t>3194.16</t>
  </si>
  <si>
    <t>492.00</t>
  </si>
  <si>
    <t>2021-07-20 00:59:24</t>
  </si>
  <si>
    <t>2021-07-12</t>
  </si>
  <si>
    <t>2193286</t>
  </si>
  <si>
    <t>巴尔港瑞吉度假村</t>
  </si>
  <si>
    <t>Baljian Ara,Baljian Nathalie</t>
  </si>
  <si>
    <t>17866.53</t>
  </si>
  <si>
    <t>2752.00</t>
  </si>
  <si>
    <t>2021-07-12 03:44:12</t>
  </si>
  <si>
    <t>2021-06-30</t>
  </si>
  <si>
    <t>2178094</t>
  </si>
  <si>
    <t>圣胡安康达杜AC酒店</t>
  </si>
  <si>
    <t>Morales Jonathan,Moreno Claudia</t>
  </si>
  <si>
    <t>3212.63</t>
  </si>
  <si>
    <t>495.99</t>
  </si>
  <si>
    <t>2021-06-30 08:59:16</t>
  </si>
  <si>
    <t>2021-05-25</t>
  </si>
  <si>
    <t>2130311</t>
  </si>
  <si>
    <t>杰斐逊城国会大厦广场酒店</t>
  </si>
  <si>
    <t>Morris Jared</t>
  </si>
  <si>
    <t>1312.76</t>
  </si>
  <si>
    <t>2021-05-25 02:52:54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</si>
</sst>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15253371151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44456</v>
      </c>
      <c r="G2" s="5">
        <v>44458</v>
      </c>
      <c r="H2" s="4">
        <v>1</v>
      </c>
      <c r="I2" s="4">
        <v>2</v>
      </c>
      <c r="J2" s="4">
        <v>2</v>
      </c>
      <c r="K2" s="4" t="s">
        <v>29</v>
      </c>
      <c r="L2" s="4">
        <v>204</v>
      </c>
      <c r="M2" s="4">
        <v>204</v>
      </c>
      <c r="N2" s="4" t="s">
        <v>30</v>
      </c>
      <c r="O2" s="4" t="s">
        <v>31</v>
      </c>
      <c r="P2" s="4" t="s">
        <v>32</v>
      </c>
      <c r="Q2" s="4">
        <v>0</v>
      </c>
      <c r="R2" s="6">
        <v>44341</v>
      </c>
      <c r="S2" s="5">
        <v>44459</v>
      </c>
      <c r="T2" s="4" t="s">
        <v>33</v>
      </c>
      <c r="U2" s="4">
        <v>204</v>
      </c>
      <c r="V2" s="4">
        <v>0</v>
      </c>
      <c r="W2" s="4">
        <v>0</v>
      </c>
      <c r="X2" s="4">
        <v>2130311</v>
      </c>
      <c r="Y2" s="4">
        <v>147568911</v>
      </c>
    </row>
    <row r="3" s="4" customFormat="1" spans="1:24">
      <c r="A3" s="4">
        <v>15656642979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44450</v>
      </c>
      <c r="G3" s="5">
        <v>44453</v>
      </c>
      <c r="H3" s="4">
        <v>1</v>
      </c>
      <c r="I3" s="4">
        <v>3</v>
      </c>
      <c r="J3" s="4">
        <v>3</v>
      </c>
      <c r="K3" s="4" t="s">
        <v>29</v>
      </c>
      <c r="L3" s="4">
        <v>496</v>
      </c>
      <c r="M3" s="4">
        <v>496</v>
      </c>
      <c r="N3" s="4" t="s">
        <v>36</v>
      </c>
      <c r="O3" s="4" t="s">
        <v>31</v>
      </c>
      <c r="P3" s="4" t="s">
        <v>32</v>
      </c>
      <c r="Q3" s="4">
        <v>0</v>
      </c>
      <c r="R3" s="6">
        <v>44377</v>
      </c>
      <c r="S3" s="5">
        <v>44459</v>
      </c>
      <c r="T3" s="4" t="s">
        <v>33</v>
      </c>
      <c r="U3" s="4">
        <v>496</v>
      </c>
      <c r="V3" s="4">
        <v>0</v>
      </c>
      <c r="W3" s="4">
        <v>0</v>
      </c>
      <c r="X3" s="4">
        <v>2178094</v>
      </c>
    </row>
    <row r="4" s="4" customFormat="1" spans="1:24">
      <c r="A4" s="4">
        <v>15772588469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44456</v>
      </c>
      <c r="G4" s="5">
        <v>44458</v>
      </c>
      <c r="H4" s="4">
        <v>2</v>
      </c>
      <c r="I4" s="4">
        <v>2</v>
      </c>
      <c r="J4" s="4">
        <v>4</v>
      </c>
      <c r="K4" s="4" t="s">
        <v>29</v>
      </c>
      <c r="L4" s="4">
        <v>2752</v>
      </c>
      <c r="M4" s="4">
        <v>2752</v>
      </c>
      <c r="N4" s="4" t="s">
        <v>39</v>
      </c>
      <c r="O4" s="4" t="s">
        <v>31</v>
      </c>
      <c r="P4" s="4" t="s">
        <v>32</v>
      </c>
      <c r="Q4" s="4">
        <v>0</v>
      </c>
      <c r="R4" s="6">
        <v>44389</v>
      </c>
      <c r="S4" s="5">
        <v>44459</v>
      </c>
      <c r="T4" s="4" t="s">
        <v>33</v>
      </c>
      <c r="U4" s="4">
        <v>2752</v>
      </c>
      <c r="V4" s="4">
        <v>0</v>
      </c>
      <c r="W4" s="4">
        <v>0</v>
      </c>
      <c r="X4" s="4">
        <v>2193286</v>
      </c>
    </row>
    <row r="5" s="4" customFormat="1" spans="1:24">
      <c r="A5" s="4">
        <v>15862338440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44456</v>
      </c>
      <c r="G5" s="5">
        <v>44458</v>
      </c>
      <c r="H5" s="4">
        <v>1</v>
      </c>
      <c r="I5" s="4">
        <v>2</v>
      </c>
      <c r="J5" s="4">
        <v>2</v>
      </c>
      <c r="K5" s="4" t="s">
        <v>29</v>
      </c>
      <c r="L5" s="4">
        <v>492</v>
      </c>
      <c r="M5" s="4">
        <v>492</v>
      </c>
      <c r="N5" s="4" t="s">
        <v>42</v>
      </c>
      <c r="O5" s="4" t="s">
        <v>31</v>
      </c>
      <c r="P5" s="4" t="s">
        <v>32</v>
      </c>
      <c r="Q5" s="4">
        <v>0</v>
      </c>
      <c r="R5" s="6">
        <v>44397</v>
      </c>
      <c r="S5" s="5">
        <v>44459</v>
      </c>
      <c r="T5" s="4" t="s">
        <v>33</v>
      </c>
      <c r="U5" s="4">
        <v>492</v>
      </c>
      <c r="V5" s="4">
        <v>0</v>
      </c>
      <c r="W5" s="4">
        <v>0</v>
      </c>
      <c r="X5" s="4">
        <v>2202579</v>
      </c>
    </row>
    <row r="6" s="4" customFormat="1" spans="1:25">
      <c r="A6" s="4">
        <v>16048445702</v>
      </c>
      <c r="B6" s="4" t="s">
        <v>25</v>
      </c>
      <c r="C6" s="4" t="s">
        <v>26</v>
      </c>
      <c r="D6" s="4" t="s">
        <v>43</v>
      </c>
      <c r="E6" s="4" t="s">
        <v>41</v>
      </c>
      <c r="F6" s="5">
        <v>44456</v>
      </c>
      <c r="G6" s="5">
        <v>44458</v>
      </c>
      <c r="H6" s="4">
        <v>1</v>
      </c>
      <c r="I6" s="4">
        <v>2</v>
      </c>
      <c r="J6" s="4">
        <v>2</v>
      </c>
      <c r="K6" s="4" t="s">
        <v>29</v>
      </c>
      <c r="L6" s="4">
        <v>770</v>
      </c>
      <c r="M6" s="4">
        <v>770</v>
      </c>
      <c r="N6" s="4" t="s">
        <v>44</v>
      </c>
      <c r="O6" s="4" t="s">
        <v>31</v>
      </c>
      <c r="P6" s="4" t="s">
        <v>32</v>
      </c>
      <c r="Q6" s="4">
        <v>0</v>
      </c>
      <c r="R6" s="6">
        <v>44419</v>
      </c>
      <c r="S6" s="5">
        <v>44459</v>
      </c>
      <c r="T6" s="4" t="s">
        <v>33</v>
      </c>
      <c r="U6" s="4">
        <v>770</v>
      </c>
      <c r="V6" s="4">
        <v>0</v>
      </c>
      <c r="W6" s="4">
        <v>0</v>
      </c>
      <c r="X6" s="4">
        <v>2220776</v>
      </c>
      <c r="Y6" s="4">
        <v>138432</v>
      </c>
    </row>
    <row r="7" s="4" customFormat="1" spans="1:24">
      <c r="A7" s="4">
        <v>16067594775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44456</v>
      </c>
      <c r="G7" s="5">
        <v>44458</v>
      </c>
      <c r="H7" s="4">
        <v>1</v>
      </c>
      <c r="I7" s="4">
        <v>2</v>
      </c>
      <c r="J7" s="4">
        <v>2</v>
      </c>
      <c r="K7" s="4" t="s">
        <v>29</v>
      </c>
      <c r="L7" s="4">
        <v>106</v>
      </c>
      <c r="M7" s="4">
        <v>106</v>
      </c>
      <c r="N7" s="4" t="s">
        <v>47</v>
      </c>
      <c r="O7" s="4" t="s">
        <v>31</v>
      </c>
      <c r="P7" s="4" t="s">
        <v>32</v>
      </c>
      <c r="Q7" s="4">
        <v>0</v>
      </c>
      <c r="R7" s="6">
        <v>44422</v>
      </c>
      <c r="S7" s="5">
        <v>44459</v>
      </c>
      <c r="T7" s="4" t="s">
        <v>33</v>
      </c>
      <c r="U7" s="4">
        <v>106</v>
      </c>
      <c r="V7" s="4">
        <v>0</v>
      </c>
      <c r="W7" s="4">
        <v>0</v>
      </c>
      <c r="X7" s="4">
        <v>2223531</v>
      </c>
    </row>
    <row r="8" s="4" customFormat="1" spans="1:24">
      <c r="A8" s="4">
        <v>16122111106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44454</v>
      </c>
      <c r="G8" s="5">
        <v>44456</v>
      </c>
      <c r="H8" s="4">
        <v>1</v>
      </c>
      <c r="I8" s="4">
        <v>2</v>
      </c>
      <c r="J8" s="4">
        <v>2</v>
      </c>
      <c r="K8" s="4" t="s">
        <v>29</v>
      </c>
      <c r="L8" s="4">
        <v>296</v>
      </c>
      <c r="M8" s="4">
        <v>296</v>
      </c>
      <c r="N8" s="4" t="s">
        <v>48</v>
      </c>
      <c r="O8" s="4" t="s">
        <v>31</v>
      </c>
      <c r="P8" s="4" t="s">
        <v>32</v>
      </c>
      <c r="Q8" s="4">
        <v>0</v>
      </c>
      <c r="R8" s="6">
        <v>44432</v>
      </c>
      <c r="S8" s="5">
        <v>44459</v>
      </c>
      <c r="T8" s="4" t="s">
        <v>33</v>
      </c>
      <c r="U8" s="4">
        <v>296</v>
      </c>
      <c r="V8" s="4">
        <v>0</v>
      </c>
      <c r="W8" s="4">
        <v>0</v>
      </c>
      <c r="X8" s="4">
        <v>2231042</v>
      </c>
    </row>
    <row r="9" s="4" customFormat="1" spans="1:24">
      <c r="A9" s="4">
        <v>16129869069</v>
      </c>
      <c r="B9" s="4" t="s">
        <v>25</v>
      </c>
      <c r="C9" s="4" t="s">
        <v>26</v>
      </c>
      <c r="D9" s="4" t="s">
        <v>40</v>
      </c>
      <c r="E9" s="4" t="s">
        <v>41</v>
      </c>
      <c r="F9" s="5">
        <v>44451</v>
      </c>
      <c r="G9" s="5">
        <v>44454</v>
      </c>
      <c r="H9" s="4">
        <v>1</v>
      </c>
      <c r="I9" s="4">
        <v>3</v>
      </c>
      <c r="J9" s="4">
        <v>3</v>
      </c>
      <c r="K9" s="4" t="s">
        <v>29</v>
      </c>
      <c r="L9" s="4">
        <v>426</v>
      </c>
      <c r="M9" s="4">
        <v>426</v>
      </c>
      <c r="N9" s="4" t="s">
        <v>49</v>
      </c>
      <c r="O9" s="4" t="s">
        <v>31</v>
      </c>
      <c r="P9" s="4" t="s">
        <v>32</v>
      </c>
      <c r="Q9" s="4">
        <v>0</v>
      </c>
      <c r="R9" s="6">
        <v>44433</v>
      </c>
      <c r="S9" s="5">
        <v>44459</v>
      </c>
      <c r="T9" s="4" t="s">
        <v>33</v>
      </c>
      <c r="U9" s="4">
        <v>426</v>
      </c>
      <c r="V9" s="4">
        <v>0</v>
      </c>
      <c r="W9" s="4">
        <v>0</v>
      </c>
      <c r="X9" s="4">
        <v>2232084</v>
      </c>
    </row>
    <row r="10" s="4" customFormat="1" spans="1:24">
      <c r="A10" s="4">
        <v>16165936333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44456</v>
      </c>
      <c r="G10" s="5">
        <v>44458</v>
      </c>
      <c r="H10" s="4">
        <v>1</v>
      </c>
      <c r="I10" s="4">
        <v>2</v>
      </c>
      <c r="J10" s="4">
        <v>2</v>
      </c>
      <c r="K10" s="4" t="s">
        <v>29</v>
      </c>
      <c r="L10" s="4">
        <v>273</v>
      </c>
      <c r="M10" s="4">
        <v>273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44438</v>
      </c>
      <c r="S10" s="5">
        <v>44459</v>
      </c>
      <c r="T10" s="4" t="s">
        <v>33</v>
      </c>
      <c r="U10" s="4">
        <v>273</v>
      </c>
      <c r="V10" s="4">
        <v>0</v>
      </c>
      <c r="W10" s="4">
        <v>0</v>
      </c>
      <c r="X10" s="4">
        <v>2237337</v>
      </c>
    </row>
    <row r="11" s="4" customFormat="1" spans="1:24">
      <c r="A11" s="4">
        <v>16165936333</v>
      </c>
      <c r="B11" s="4" t="s">
        <v>25</v>
      </c>
      <c r="C11" s="4" t="s">
        <v>53</v>
      </c>
      <c r="D11" s="4" t="s">
        <v>50</v>
      </c>
      <c r="E11" s="4" t="s">
        <v>51</v>
      </c>
      <c r="F11" s="5">
        <v>44456</v>
      </c>
      <c r="G11" s="5">
        <v>44458</v>
      </c>
      <c r="H11" s="4">
        <v>1</v>
      </c>
      <c r="I11" s="4">
        <v>2</v>
      </c>
      <c r="J11" s="4">
        <v>2</v>
      </c>
      <c r="K11" s="4" t="s">
        <v>29</v>
      </c>
      <c r="L11" s="4">
        <v>-273</v>
      </c>
      <c r="M11" s="4">
        <v>-273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44438</v>
      </c>
      <c r="S11" s="5">
        <v>44459</v>
      </c>
      <c r="T11" s="4" t="s">
        <v>33</v>
      </c>
      <c r="U11" s="4">
        <v>-273</v>
      </c>
      <c r="V11" s="4">
        <v>0</v>
      </c>
      <c r="W11" s="4">
        <v>0</v>
      </c>
      <c r="X11" s="4">
        <v>2237337</v>
      </c>
    </row>
    <row r="12" s="4" customFormat="1" spans="1:24">
      <c r="A12" s="4">
        <v>16180714310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44451</v>
      </c>
      <c r="G12" s="5">
        <v>44453</v>
      </c>
      <c r="H12" s="4">
        <v>1</v>
      </c>
      <c r="I12" s="4">
        <v>2</v>
      </c>
      <c r="J12" s="4">
        <v>2</v>
      </c>
      <c r="K12" s="4" t="s">
        <v>29</v>
      </c>
      <c r="L12" s="4">
        <v>86</v>
      </c>
      <c r="M12" s="4">
        <v>86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44440</v>
      </c>
      <c r="S12" s="5">
        <v>44459</v>
      </c>
      <c r="T12" s="4" t="s">
        <v>33</v>
      </c>
      <c r="U12" s="4">
        <v>86</v>
      </c>
      <c r="V12" s="4">
        <v>0</v>
      </c>
      <c r="W12" s="4">
        <v>0</v>
      </c>
      <c r="X12" s="4">
        <v>2239017</v>
      </c>
    </row>
    <row r="13" s="4" customFormat="1" spans="1:24">
      <c r="A13" s="4">
        <v>16180714310</v>
      </c>
      <c r="B13" s="4" t="s">
        <v>25</v>
      </c>
      <c r="C13" s="4" t="s">
        <v>53</v>
      </c>
      <c r="D13" s="4" t="s">
        <v>54</v>
      </c>
      <c r="E13" s="4" t="s">
        <v>55</v>
      </c>
      <c r="F13" s="5">
        <v>44451</v>
      </c>
      <c r="G13" s="5">
        <v>44453</v>
      </c>
      <c r="H13" s="4">
        <v>1</v>
      </c>
      <c r="I13" s="4">
        <v>2</v>
      </c>
      <c r="J13" s="4">
        <v>2</v>
      </c>
      <c r="K13" s="4" t="s">
        <v>29</v>
      </c>
      <c r="L13" s="4">
        <v>-86</v>
      </c>
      <c r="M13" s="4">
        <v>-86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44440</v>
      </c>
      <c r="S13" s="5">
        <v>44459</v>
      </c>
      <c r="T13" s="4" t="s">
        <v>33</v>
      </c>
      <c r="U13" s="4">
        <v>-86</v>
      </c>
      <c r="V13" s="4">
        <v>0</v>
      </c>
      <c r="W13" s="4">
        <v>0</v>
      </c>
      <c r="X13" s="4">
        <v>2239017</v>
      </c>
    </row>
    <row r="14" s="4" customFormat="1" spans="1:25">
      <c r="A14" s="4">
        <v>16193870420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44456</v>
      </c>
      <c r="G14" s="5">
        <v>44458</v>
      </c>
      <c r="H14" s="4">
        <v>1</v>
      </c>
      <c r="I14" s="4">
        <v>2</v>
      </c>
      <c r="J14" s="4">
        <v>2</v>
      </c>
      <c r="K14" s="4" t="s">
        <v>29</v>
      </c>
      <c r="L14" s="4">
        <v>526</v>
      </c>
      <c r="M14" s="4">
        <v>526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44442</v>
      </c>
      <c r="S14" s="5">
        <v>44459</v>
      </c>
      <c r="T14" s="4" t="s">
        <v>33</v>
      </c>
      <c r="U14" s="4">
        <v>526</v>
      </c>
      <c r="V14" s="4">
        <v>0</v>
      </c>
      <c r="W14" s="4">
        <v>0</v>
      </c>
      <c r="X14" s="4">
        <v>2241417</v>
      </c>
      <c r="Y14" s="4">
        <v>73362623</v>
      </c>
    </row>
    <row r="15" s="4" customFormat="1" spans="1:25">
      <c r="A15" s="4">
        <v>16193876100</v>
      </c>
      <c r="B15" s="4" t="s">
        <v>25</v>
      </c>
      <c r="C15" s="4" t="s">
        <v>26</v>
      </c>
      <c r="D15" s="4" t="s">
        <v>60</v>
      </c>
      <c r="E15" s="4" t="s">
        <v>61</v>
      </c>
      <c r="F15" s="5">
        <v>44454</v>
      </c>
      <c r="G15" s="5">
        <v>44457</v>
      </c>
      <c r="H15" s="4">
        <v>1</v>
      </c>
      <c r="I15" s="4">
        <v>3</v>
      </c>
      <c r="J15" s="4">
        <v>3</v>
      </c>
      <c r="K15" s="4" t="s">
        <v>29</v>
      </c>
      <c r="L15" s="4">
        <v>436</v>
      </c>
      <c r="M15" s="4">
        <v>436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44442</v>
      </c>
      <c r="S15" s="5">
        <v>44459</v>
      </c>
      <c r="T15" s="4" t="s">
        <v>33</v>
      </c>
      <c r="U15" s="4">
        <v>436</v>
      </c>
      <c r="V15" s="4">
        <v>0</v>
      </c>
      <c r="W15" s="4">
        <v>0</v>
      </c>
      <c r="X15" s="4">
        <v>2241421</v>
      </c>
      <c r="Y15" s="4">
        <v>27881400</v>
      </c>
    </row>
    <row r="16" s="4" customFormat="1" spans="1:25">
      <c r="A16" s="4">
        <v>16210679440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44456</v>
      </c>
      <c r="G16" s="5">
        <v>44458</v>
      </c>
      <c r="H16" s="4">
        <v>1</v>
      </c>
      <c r="I16" s="4">
        <v>2</v>
      </c>
      <c r="J16" s="4">
        <v>2</v>
      </c>
      <c r="K16" s="4" t="s">
        <v>29</v>
      </c>
      <c r="L16" s="4">
        <v>308</v>
      </c>
      <c r="M16" s="4">
        <v>308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44444</v>
      </c>
      <c r="S16" s="5">
        <v>44459</v>
      </c>
      <c r="T16" s="4" t="s">
        <v>33</v>
      </c>
      <c r="U16" s="4">
        <v>308</v>
      </c>
      <c r="V16" s="4">
        <v>0</v>
      </c>
      <c r="W16" s="4">
        <v>0</v>
      </c>
      <c r="X16" s="4">
        <v>2243580</v>
      </c>
      <c r="Y16" s="4">
        <v>26094732</v>
      </c>
    </row>
    <row r="17" s="4" customFormat="1" spans="1:25">
      <c r="A17" s="4">
        <v>16212307353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44456</v>
      </c>
      <c r="G17" s="5">
        <v>44458</v>
      </c>
      <c r="H17" s="4">
        <v>1</v>
      </c>
      <c r="I17" s="4">
        <v>2</v>
      </c>
      <c r="J17" s="4">
        <v>2</v>
      </c>
      <c r="K17" s="4" t="s">
        <v>29</v>
      </c>
      <c r="L17" s="4">
        <v>182</v>
      </c>
      <c r="M17" s="4">
        <v>182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44444</v>
      </c>
      <c r="S17" s="5">
        <v>44459</v>
      </c>
      <c r="T17" s="4" t="s">
        <v>33</v>
      </c>
      <c r="U17" s="4">
        <v>182</v>
      </c>
      <c r="V17" s="4">
        <v>0</v>
      </c>
      <c r="W17" s="4">
        <v>0</v>
      </c>
      <c r="X17" s="4">
        <v>2243968</v>
      </c>
      <c r="Y17" s="4">
        <v>1825750030</v>
      </c>
    </row>
    <row r="18" s="4" customFormat="1" spans="1:24">
      <c r="A18" s="4">
        <v>16230549324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44455</v>
      </c>
      <c r="G18" s="5">
        <v>44457</v>
      </c>
      <c r="H18" s="4">
        <v>1</v>
      </c>
      <c r="I18" s="4">
        <v>2</v>
      </c>
      <c r="J18" s="4">
        <v>2</v>
      </c>
      <c r="K18" s="4" t="s">
        <v>29</v>
      </c>
      <c r="L18" s="4">
        <v>90</v>
      </c>
      <c r="M18" s="4">
        <v>90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44446</v>
      </c>
      <c r="S18" s="5">
        <v>44459</v>
      </c>
      <c r="T18" s="4" t="s">
        <v>33</v>
      </c>
      <c r="U18" s="4">
        <v>90</v>
      </c>
      <c r="V18" s="4">
        <v>0</v>
      </c>
      <c r="W18" s="4">
        <v>0</v>
      </c>
      <c r="X18" s="4">
        <v>2246622</v>
      </c>
    </row>
    <row r="19" s="4" customFormat="1" spans="1:25">
      <c r="A19" s="4">
        <v>16247766657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44453</v>
      </c>
      <c r="G19" s="5">
        <v>44457</v>
      </c>
      <c r="H19" s="4">
        <v>1</v>
      </c>
      <c r="I19" s="4">
        <v>4</v>
      </c>
      <c r="J19" s="4">
        <v>4</v>
      </c>
      <c r="K19" s="4" t="s">
        <v>29</v>
      </c>
      <c r="L19" s="4">
        <v>264</v>
      </c>
      <c r="M19" s="4">
        <v>264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44448</v>
      </c>
      <c r="S19" s="5">
        <v>44459</v>
      </c>
      <c r="T19" s="4" t="s">
        <v>33</v>
      </c>
      <c r="U19" s="4">
        <v>264</v>
      </c>
      <c r="V19" s="4">
        <v>0</v>
      </c>
      <c r="W19" s="4">
        <v>0</v>
      </c>
      <c r="X19" s="4">
        <v>2248641</v>
      </c>
      <c r="Y19" s="4">
        <v>24593499</v>
      </c>
    </row>
    <row r="20" s="4" customFormat="1" spans="1:24">
      <c r="A20" s="4">
        <v>16247931800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44451</v>
      </c>
      <c r="G20" s="5">
        <v>44454</v>
      </c>
      <c r="H20" s="4">
        <v>1</v>
      </c>
      <c r="I20" s="4">
        <v>3</v>
      </c>
      <c r="J20" s="4">
        <v>3</v>
      </c>
      <c r="K20" s="4" t="s">
        <v>29</v>
      </c>
      <c r="L20" s="4">
        <v>326</v>
      </c>
      <c r="M20" s="4">
        <v>326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44448</v>
      </c>
      <c r="S20" s="5">
        <v>44459</v>
      </c>
      <c r="T20" s="4" t="s">
        <v>33</v>
      </c>
      <c r="U20" s="4">
        <v>326</v>
      </c>
      <c r="V20" s="4">
        <v>0</v>
      </c>
      <c r="W20" s="4">
        <v>0</v>
      </c>
      <c r="X20" s="4">
        <v>2248669</v>
      </c>
    </row>
    <row r="21" s="4" customFormat="1" spans="1:25">
      <c r="A21" s="4">
        <v>16248393346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44449</v>
      </c>
      <c r="G21" s="5">
        <v>44452</v>
      </c>
      <c r="H21" s="4">
        <v>1</v>
      </c>
      <c r="I21" s="4">
        <v>3</v>
      </c>
      <c r="J21" s="4">
        <v>3</v>
      </c>
      <c r="K21" s="4" t="s">
        <v>29</v>
      </c>
      <c r="L21" s="4">
        <v>261</v>
      </c>
      <c r="M21" s="4">
        <v>261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44449</v>
      </c>
      <c r="S21" s="5">
        <v>44459</v>
      </c>
      <c r="T21" s="4" t="s">
        <v>33</v>
      </c>
      <c r="U21" s="4">
        <v>261</v>
      </c>
      <c r="V21" s="4">
        <v>0</v>
      </c>
      <c r="W21" s="4">
        <v>0</v>
      </c>
      <c r="X21" s="4">
        <v>2248808</v>
      </c>
      <c r="Y21" s="4">
        <v>165825</v>
      </c>
    </row>
    <row r="22" s="4" customFormat="1" spans="1:25">
      <c r="A22" s="4">
        <v>16251677104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44454</v>
      </c>
      <c r="G22" s="5">
        <v>44456</v>
      </c>
      <c r="H22" s="4">
        <v>1</v>
      </c>
      <c r="I22" s="4">
        <v>2</v>
      </c>
      <c r="J22" s="4">
        <v>2</v>
      </c>
      <c r="K22" s="4" t="s">
        <v>29</v>
      </c>
      <c r="L22" s="4">
        <v>206</v>
      </c>
      <c r="M22" s="4">
        <v>206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44449</v>
      </c>
      <c r="S22" s="5">
        <v>44459</v>
      </c>
      <c r="T22" s="4" t="s">
        <v>33</v>
      </c>
      <c r="U22" s="4">
        <v>206</v>
      </c>
      <c r="V22" s="4">
        <v>0</v>
      </c>
      <c r="W22" s="4">
        <v>0</v>
      </c>
      <c r="X22" s="4">
        <v>2249018</v>
      </c>
      <c r="Y22" s="4" t="s">
        <v>84</v>
      </c>
    </row>
    <row r="23" s="4" customFormat="1" spans="1:25">
      <c r="A23" s="4">
        <v>16257074086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44456</v>
      </c>
      <c r="G23" s="5">
        <v>44458</v>
      </c>
      <c r="H23" s="4">
        <v>1</v>
      </c>
      <c r="I23" s="4">
        <v>2</v>
      </c>
      <c r="J23" s="4">
        <v>2</v>
      </c>
      <c r="K23" s="4" t="s">
        <v>29</v>
      </c>
      <c r="L23" s="4">
        <v>158</v>
      </c>
      <c r="M23" s="4">
        <v>158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44449</v>
      </c>
      <c r="S23" s="5">
        <v>44459</v>
      </c>
      <c r="T23" s="4" t="s">
        <v>33</v>
      </c>
      <c r="U23" s="4">
        <v>158</v>
      </c>
      <c r="V23" s="4">
        <v>0</v>
      </c>
      <c r="W23" s="4">
        <v>0</v>
      </c>
      <c r="X23" s="4">
        <v>2249755</v>
      </c>
      <c r="Y23" s="4" t="s">
        <v>88</v>
      </c>
    </row>
    <row r="24" s="4" customFormat="1" spans="1:25">
      <c r="A24" s="4">
        <v>16259220784</v>
      </c>
      <c r="B24" s="4" t="s">
        <v>25</v>
      </c>
      <c r="C24" s="4" t="s">
        <v>26</v>
      </c>
      <c r="D24" s="4" t="s">
        <v>60</v>
      </c>
      <c r="E24" s="4" t="s">
        <v>61</v>
      </c>
      <c r="F24" s="5">
        <v>44456</v>
      </c>
      <c r="G24" s="5">
        <v>44458</v>
      </c>
      <c r="H24" s="4">
        <v>1</v>
      </c>
      <c r="I24" s="4">
        <v>2</v>
      </c>
      <c r="J24" s="4">
        <v>2</v>
      </c>
      <c r="K24" s="4" t="s">
        <v>29</v>
      </c>
      <c r="L24" s="4">
        <v>341</v>
      </c>
      <c r="M24" s="4">
        <v>341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44450</v>
      </c>
      <c r="S24" s="5">
        <v>44459</v>
      </c>
      <c r="T24" s="4" t="s">
        <v>33</v>
      </c>
      <c r="U24" s="4">
        <v>341</v>
      </c>
      <c r="V24" s="4">
        <v>0</v>
      </c>
      <c r="W24" s="4">
        <v>0</v>
      </c>
      <c r="X24" s="4">
        <v>2250224</v>
      </c>
      <c r="Y24" s="4">
        <v>27991399</v>
      </c>
    </row>
    <row r="25" s="4" customFormat="1" spans="1:25">
      <c r="A25" s="4">
        <v>16262450858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44455</v>
      </c>
      <c r="G25" s="5">
        <v>44457</v>
      </c>
      <c r="H25" s="4">
        <v>1</v>
      </c>
      <c r="I25" s="4">
        <v>2</v>
      </c>
      <c r="J25" s="4">
        <v>2</v>
      </c>
      <c r="K25" s="4" t="s">
        <v>29</v>
      </c>
      <c r="L25" s="4">
        <v>336</v>
      </c>
      <c r="M25" s="4">
        <v>336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44450</v>
      </c>
      <c r="S25" s="5">
        <v>44459</v>
      </c>
      <c r="T25" s="4" t="s">
        <v>33</v>
      </c>
      <c r="U25" s="4">
        <v>336</v>
      </c>
      <c r="V25" s="4">
        <v>0</v>
      </c>
      <c r="W25" s="4">
        <v>0</v>
      </c>
      <c r="X25" s="4">
        <v>2250514</v>
      </c>
      <c r="Y25" s="4">
        <v>138068266</v>
      </c>
    </row>
    <row r="26" s="4" customFormat="1" spans="1:25">
      <c r="A26" s="4">
        <v>16268943297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44451</v>
      </c>
      <c r="G26" s="5">
        <v>44453</v>
      </c>
      <c r="H26" s="4">
        <v>1</v>
      </c>
      <c r="I26" s="4">
        <v>2</v>
      </c>
      <c r="J26" s="4">
        <v>2</v>
      </c>
      <c r="K26" s="4" t="s">
        <v>29</v>
      </c>
      <c r="L26" s="4">
        <v>126</v>
      </c>
      <c r="M26" s="4">
        <v>126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44451</v>
      </c>
      <c r="S26" s="5">
        <v>44459</v>
      </c>
      <c r="T26" s="4" t="s">
        <v>33</v>
      </c>
      <c r="U26" s="4">
        <v>126</v>
      </c>
      <c r="V26" s="4">
        <v>0</v>
      </c>
      <c r="W26" s="4">
        <v>0</v>
      </c>
      <c r="X26" s="4">
        <v>2251341</v>
      </c>
      <c r="Y26" s="4">
        <v>1469403</v>
      </c>
    </row>
    <row r="27" s="4" customFormat="1" spans="1:25">
      <c r="A27" s="4">
        <v>16270243046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44452</v>
      </c>
      <c r="G27" s="5">
        <v>44454</v>
      </c>
      <c r="H27" s="4">
        <v>1</v>
      </c>
      <c r="I27" s="4">
        <v>2</v>
      </c>
      <c r="J27" s="4">
        <v>2</v>
      </c>
      <c r="K27" s="4" t="s">
        <v>29</v>
      </c>
      <c r="L27" s="4">
        <v>104</v>
      </c>
      <c r="M27" s="4">
        <v>104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44451</v>
      </c>
      <c r="S27" s="5">
        <v>44459</v>
      </c>
      <c r="T27" s="4" t="s">
        <v>33</v>
      </c>
      <c r="U27" s="4">
        <v>104</v>
      </c>
      <c r="V27" s="4">
        <v>0</v>
      </c>
      <c r="W27" s="4">
        <v>0</v>
      </c>
      <c r="X27" s="4">
        <v>2251576</v>
      </c>
      <c r="Y27" s="4">
        <v>1828780108</v>
      </c>
    </row>
    <row r="28" s="4" customFormat="1" spans="1:25">
      <c r="A28" s="4">
        <v>16270996915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44451</v>
      </c>
      <c r="G28" s="5">
        <v>44453</v>
      </c>
      <c r="H28" s="4">
        <v>1</v>
      </c>
      <c r="I28" s="4">
        <v>2</v>
      </c>
      <c r="J28" s="4">
        <v>2</v>
      </c>
      <c r="K28" s="4" t="s">
        <v>29</v>
      </c>
      <c r="L28" s="4">
        <v>438</v>
      </c>
      <c r="M28" s="4">
        <v>438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44451</v>
      </c>
      <c r="S28" s="5">
        <v>44459</v>
      </c>
      <c r="T28" s="4" t="s">
        <v>33</v>
      </c>
      <c r="U28" s="4">
        <v>438</v>
      </c>
      <c r="V28" s="4">
        <v>0</v>
      </c>
      <c r="W28" s="4">
        <v>0</v>
      </c>
      <c r="X28" s="4">
        <v>2251714</v>
      </c>
      <c r="Y28" s="4" t="s">
        <v>102</v>
      </c>
    </row>
    <row r="29" s="4" customFormat="1" spans="1:24">
      <c r="A29" s="4">
        <v>16283201908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44453</v>
      </c>
      <c r="G29" s="5">
        <v>44455</v>
      </c>
      <c r="H29" s="4">
        <v>1</v>
      </c>
      <c r="I29" s="4">
        <v>2</v>
      </c>
      <c r="J29" s="4">
        <v>2</v>
      </c>
      <c r="K29" s="4" t="s">
        <v>29</v>
      </c>
      <c r="L29" s="4">
        <v>76</v>
      </c>
      <c r="M29" s="4">
        <v>76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44453</v>
      </c>
      <c r="S29" s="5">
        <v>44459</v>
      </c>
      <c r="T29" s="4" t="s">
        <v>33</v>
      </c>
      <c r="U29" s="4">
        <v>76</v>
      </c>
      <c r="V29" s="4">
        <v>0</v>
      </c>
      <c r="W29" s="4">
        <v>0</v>
      </c>
      <c r="X29" s="4">
        <v>2253146</v>
      </c>
    </row>
    <row r="30" s="4" customFormat="1" spans="1:25">
      <c r="A30" s="4">
        <v>16284597648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44453</v>
      </c>
      <c r="G30" s="5">
        <v>44455</v>
      </c>
      <c r="H30" s="4">
        <v>1</v>
      </c>
      <c r="I30" s="4">
        <v>2</v>
      </c>
      <c r="J30" s="4">
        <v>2</v>
      </c>
      <c r="K30" s="4" t="s">
        <v>29</v>
      </c>
      <c r="L30" s="4">
        <v>292</v>
      </c>
      <c r="M30" s="4">
        <v>292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44453</v>
      </c>
      <c r="S30" s="5">
        <v>44459</v>
      </c>
      <c r="T30" s="4" t="s">
        <v>33</v>
      </c>
      <c r="U30" s="4">
        <v>292</v>
      </c>
      <c r="V30" s="4">
        <v>0</v>
      </c>
      <c r="W30" s="4">
        <v>0</v>
      </c>
      <c r="X30" s="4">
        <v>2253380</v>
      </c>
      <c r="Y30" s="4">
        <v>9396473</v>
      </c>
    </row>
    <row r="31" s="4" customFormat="1" spans="1:24">
      <c r="A31" s="4">
        <v>16287113124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44453</v>
      </c>
      <c r="G31" s="5">
        <v>44455</v>
      </c>
      <c r="H31" s="4">
        <v>1</v>
      </c>
      <c r="I31" s="4">
        <v>2</v>
      </c>
      <c r="J31" s="4">
        <v>2</v>
      </c>
      <c r="K31" s="4" t="s">
        <v>29</v>
      </c>
      <c r="L31" s="4">
        <v>160</v>
      </c>
      <c r="M31" s="4">
        <v>160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44453</v>
      </c>
      <c r="S31" s="5">
        <v>44459</v>
      </c>
      <c r="T31" s="4" t="s">
        <v>33</v>
      </c>
      <c r="U31" s="4">
        <v>160</v>
      </c>
      <c r="V31" s="4">
        <v>0</v>
      </c>
      <c r="W31" s="4">
        <v>0</v>
      </c>
      <c r="X31" s="4">
        <v>2253824</v>
      </c>
    </row>
    <row r="32" s="4" customFormat="1" spans="1:25">
      <c r="A32" s="4">
        <v>16288084113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44454</v>
      </c>
      <c r="G32" s="5">
        <v>44458</v>
      </c>
      <c r="H32" s="4">
        <v>1</v>
      </c>
      <c r="I32" s="4">
        <v>4</v>
      </c>
      <c r="J32" s="4">
        <v>4</v>
      </c>
      <c r="K32" s="4" t="s">
        <v>29</v>
      </c>
      <c r="L32" s="4">
        <v>343</v>
      </c>
      <c r="M32" s="4">
        <v>343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44454</v>
      </c>
      <c r="S32" s="5">
        <v>44459</v>
      </c>
      <c r="T32" s="4" t="s">
        <v>33</v>
      </c>
      <c r="U32" s="4">
        <v>343</v>
      </c>
      <c r="V32" s="4">
        <v>0</v>
      </c>
      <c r="W32" s="4">
        <v>0</v>
      </c>
      <c r="X32" s="4">
        <v>2253998</v>
      </c>
      <c r="Y32" s="4" t="s">
        <v>115</v>
      </c>
    </row>
    <row r="33" s="4" customFormat="1" spans="1:25">
      <c r="A33" s="4">
        <v>16293844549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44456</v>
      </c>
      <c r="G33" s="5">
        <v>44458</v>
      </c>
      <c r="H33" s="4">
        <v>1</v>
      </c>
      <c r="I33" s="4">
        <v>2</v>
      </c>
      <c r="J33" s="4">
        <v>2</v>
      </c>
      <c r="K33" s="4" t="s">
        <v>29</v>
      </c>
      <c r="L33" s="4">
        <v>190</v>
      </c>
      <c r="M33" s="4">
        <v>190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44454</v>
      </c>
      <c r="S33" s="5">
        <v>44459</v>
      </c>
      <c r="T33" s="4" t="s">
        <v>33</v>
      </c>
      <c r="U33" s="4">
        <v>190</v>
      </c>
      <c r="V33" s="4">
        <v>0</v>
      </c>
      <c r="W33" s="4">
        <v>0</v>
      </c>
      <c r="X33" s="4">
        <v>2255086</v>
      </c>
      <c r="Y33" s="4">
        <v>2041776</v>
      </c>
    </row>
    <row r="34" s="4" customFormat="1" spans="1:25">
      <c r="A34" s="4">
        <v>16212307353</v>
      </c>
      <c r="B34" s="4" t="s">
        <v>25</v>
      </c>
      <c r="C34" s="4" t="s">
        <v>53</v>
      </c>
      <c r="D34" s="4" t="s">
        <v>66</v>
      </c>
      <c r="E34" s="4" t="s">
        <v>67</v>
      </c>
      <c r="F34" s="5">
        <v>44456</v>
      </c>
      <c r="G34" s="5">
        <v>44458</v>
      </c>
      <c r="H34" s="4">
        <v>1</v>
      </c>
      <c r="I34" s="4">
        <v>2</v>
      </c>
      <c r="J34" s="4">
        <v>2</v>
      </c>
      <c r="K34" s="4" t="s">
        <v>29</v>
      </c>
      <c r="L34" s="4">
        <v>-182</v>
      </c>
      <c r="M34" s="4">
        <v>-182</v>
      </c>
      <c r="N34" s="4" t="s">
        <v>68</v>
      </c>
      <c r="O34" s="4" t="s">
        <v>31</v>
      </c>
      <c r="P34" s="4" t="s">
        <v>32</v>
      </c>
      <c r="Q34" s="4">
        <v>0</v>
      </c>
      <c r="R34" s="6">
        <v>44444</v>
      </c>
      <c r="S34" s="5">
        <v>44459</v>
      </c>
      <c r="T34" s="4" t="s">
        <v>33</v>
      </c>
      <c r="U34" s="4">
        <v>-182</v>
      </c>
      <c r="V34" s="4">
        <v>0</v>
      </c>
      <c r="W34" s="4">
        <v>0</v>
      </c>
      <c r="X34" s="4">
        <v>2243968</v>
      </c>
      <c r="Y34" s="4">
        <v>1825750030</v>
      </c>
    </row>
    <row r="35" s="4" customFormat="1" spans="1:25">
      <c r="A35" s="4">
        <v>16212307353</v>
      </c>
      <c r="B35" s="4" t="s">
        <v>25</v>
      </c>
      <c r="C35" s="4" t="s">
        <v>119</v>
      </c>
      <c r="D35" s="4" t="s">
        <v>66</v>
      </c>
      <c r="E35" s="4" t="s">
        <v>67</v>
      </c>
      <c r="F35" s="5">
        <v>44456</v>
      </c>
      <c r="G35" s="5">
        <v>44458</v>
      </c>
      <c r="H35" s="4">
        <v>1</v>
      </c>
      <c r="I35" s="4">
        <v>2</v>
      </c>
      <c r="J35" s="4">
        <v>2</v>
      </c>
      <c r="K35" s="4" t="s">
        <v>29</v>
      </c>
      <c r="L35" s="4">
        <v>0</v>
      </c>
      <c r="M35" s="4">
        <v>0</v>
      </c>
      <c r="N35" s="4" t="s">
        <v>68</v>
      </c>
      <c r="O35" s="4" t="s">
        <v>31</v>
      </c>
      <c r="P35" s="4" t="s">
        <v>32</v>
      </c>
      <c r="Q35" s="4">
        <v>0</v>
      </c>
      <c r="R35" s="6">
        <v>44444</v>
      </c>
      <c r="S35" s="5">
        <v>44459</v>
      </c>
      <c r="T35" s="4" t="s">
        <v>33</v>
      </c>
      <c r="U35" s="4">
        <v>0</v>
      </c>
      <c r="V35" s="4">
        <v>0</v>
      </c>
      <c r="W35" s="4">
        <v>0</v>
      </c>
      <c r="X35" s="4">
        <v>2243968</v>
      </c>
      <c r="Y35" s="4">
        <v>1825750030</v>
      </c>
    </row>
    <row r="36" s="4" customFormat="1" spans="1:25">
      <c r="A36" s="4">
        <v>16297967178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44456</v>
      </c>
      <c r="G36" s="5">
        <v>44458</v>
      </c>
      <c r="H36" s="4">
        <v>1</v>
      </c>
      <c r="I36" s="4">
        <v>2</v>
      </c>
      <c r="J36" s="4">
        <v>2</v>
      </c>
      <c r="K36" s="4" t="s">
        <v>29</v>
      </c>
      <c r="L36" s="4">
        <v>98</v>
      </c>
      <c r="M36" s="4">
        <v>98</v>
      </c>
      <c r="N36" s="4" t="s">
        <v>122</v>
      </c>
      <c r="O36" s="4" t="s">
        <v>31</v>
      </c>
      <c r="P36" s="4" t="s">
        <v>32</v>
      </c>
      <c r="Q36" s="4">
        <v>0</v>
      </c>
      <c r="R36" s="6">
        <v>44455</v>
      </c>
      <c r="S36" s="5">
        <v>44459</v>
      </c>
      <c r="T36" s="4" t="s">
        <v>33</v>
      </c>
      <c r="U36" s="4">
        <v>98</v>
      </c>
      <c r="V36" s="4">
        <v>0</v>
      </c>
      <c r="W36" s="4">
        <v>0</v>
      </c>
      <c r="X36" s="4">
        <v>2255649</v>
      </c>
      <c r="Y36" s="4" t="s">
        <v>123</v>
      </c>
    </row>
    <row r="37" s="4" customFormat="1" spans="1:25">
      <c r="A37" s="4">
        <v>16299708288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44456</v>
      </c>
      <c r="G37" s="5">
        <v>44458</v>
      </c>
      <c r="H37" s="4">
        <v>1</v>
      </c>
      <c r="I37" s="4">
        <v>2</v>
      </c>
      <c r="J37" s="4">
        <v>2</v>
      </c>
      <c r="K37" s="4" t="s">
        <v>29</v>
      </c>
      <c r="L37" s="4">
        <v>204</v>
      </c>
      <c r="M37" s="4">
        <v>204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44455</v>
      </c>
      <c r="S37" s="5">
        <v>44459</v>
      </c>
      <c r="T37" s="4" t="s">
        <v>33</v>
      </c>
      <c r="U37" s="4">
        <v>204</v>
      </c>
      <c r="V37" s="4">
        <v>0</v>
      </c>
      <c r="W37" s="4">
        <v>0</v>
      </c>
      <c r="X37" s="4">
        <v>2255776</v>
      </c>
      <c r="Y37" s="4">
        <v>63395</v>
      </c>
    </row>
    <row r="38" s="4" customFormat="1" spans="1:25">
      <c r="A38" s="4">
        <v>16288084113</v>
      </c>
      <c r="B38" s="4" t="s">
        <v>25</v>
      </c>
      <c r="C38" s="4" t="s">
        <v>127</v>
      </c>
      <c r="D38" s="4" t="s">
        <v>112</v>
      </c>
      <c r="E38" s="4" t="s">
        <v>113</v>
      </c>
      <c r="F38" s="5">
        <v>44454</v>
      </c>
      <c r="G38" s="5">
        <v>44458</v>
      </c>
      <c r="H38" s="4">
        <v>1</v>
      </c>
      <c r="I38" s="4">
        <v>4</v>
      </c>
      <c r="J38" s="4">
        <v>4</v>
      </c>
      <c r="K38" s="4" t="s">
        <v>29</v>
      </c>
      <c r="L38" s="4">
        <v>-271</v>
      </c>
      <c r="M38" s="4">
        <v>-271</v>
      </c>
      <c r="N38" s="4" t="s">
        <v>114</v>
      </c>
      <c r="O38" s="4" t="s">
        <v>31</v>
      </c>
      <c r="P38" s="4" t="s">
        <v>32</v>
      </c>
      <c r="Q38" s="4">
        <v>0</v>
      </c>
      <c r="R38" s="6">
        <v>44454</v>
      </c>
      <c r="S38" s="5">
        <v>44459</v>
      </c>
      <c r="T38" s="4" t="s">
        <v>33</v>
      </c>
      <c r="U38" s="4">
        <v>-271</v>
      </c>
      <c r="V38" s="4">
        <v>0</v>
      </c>
      <c r="W38" s="4">
        <v>0</v>
      </c>
      <c r="X38" s="4">
        <v>2253998</v>
      </c>
      <c r="Y38" s="4" t="s">
        <v>115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workbookViewId="0">
      <selection activeCell="L36" sqref="L36"/>
    </sheetView>
  </sheetViews>
  <sheetFormatPr defaultColWidth="9" defaultRowHeight="13.5"/>
  <cols>
    <col min="1" max="1" width="15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spans="1:9">
      <c r="A2" s="4">
        <v>15253371151</v>
      </c>
      <c r="B2" s="5">
        <v>44456</v>
      </c>
      <c r="C2" s="5">
        <v>44458</v>
      </c>
      <c r="D2" s="4">
        <v>204</v>
      </c>
      <c r="E2" s="4" t="str">
        <f>VLOOKUP(A2,HOP!A:L,12,0)</f>
        <v>204.00</v>
      </c>
      <c r="F2" s="4" t="str">
        <f>VLOOKUP(A2,HOP!A:C,3,0)</f>
        <v>2130311</v>
      </c>
      <c r="G2" s="4">
        <f>D2-E2</f>
        <v>0</v>
      </c>
      <c r="H2" s="4" t="str">
        <f>$H$1&amp;F2</f>
        <v>,2130311</v>
      </c>
      <c r="I2" s="4" t="str">
        <f>VLOOKUP(A2,HOP!A:T,20,0)</f>
        <v>直连</v>
      </c>
    </row>
    <row r="3" s="4" customFormat="1" spans="1:9">
      <c r="A3" s="4">
        <v>15656642979</v>
      </c>
      <c r="B3" s="5">
        <v>44450</v>
      </c>
      <c r="C3" s="5">
        <v>44453</v>
      </c>
      <c r="D3" s="4">
        <v>496</v>
      </c>
      <c r="E3" s="4" t="str">
        <f>VLOOKUP(A3,HOP!A:L,12,0)</f>
        <v>495.99</v>
      </c>
      <c r="F3" s="4" t="str">
        <f>VLOOKUP(A3,HOP!A:C,3,0)</f>
        <v>2178094</v>
      </c>
      <c r="G3" s="4">
        <f t="shared" ref="G3:G33" si="0">D3-E3</f>
        <v>0.00999999999999091</v>
      </c>
      <c r="H3" s="4" t="str">
        <f t="shared" ref="H3:H33" si="1">$H$1&amp;F3</f>
        <v>,2178094</v>
      </c>
      <c r="I3" s="4" t="str">
        <f>VLOOKUP(A3,HOP!A:T,20,0)</f>
        <v>直连</v>
      </c>
    </row>
    <row r="4" s="4" customFormat="1" spans="1:9">
      <c r="A4" s="4">
        <v>15772588469</v>
      </c>
      <c r="B4" s="5">
        <v>44456</v>
      </c>
      <c r="C4" s="5">
        <v>44458</v>
      </c>
      <c r="D4" s="4">
        <v>2752</v>
      </c>
      <c r="E4" s="4" t="str">
        <f>VLOOKUP(A4,HOP!A:L,12,0)</f>
        <v>2752.00</v>
      </c>
      <c r="F4" s="4" t="str">
        <f>VLOOKUP(A4,HOP!A:C,3,0)</f>
        <v>2193286</v>
      </c>
      <c r="G4" s="4">
        <f t="shared" si="0"/>
        <v>0</v>
      </c>
      <c r="H4" s="4" t="str">
        <f t="shared" si="1"/>
        <v>,2193286</v>
      </c>
      <c r="I4" s="4" t="str">
        <f>VLOOKUP(A4,HOP!A:T,20,0)</f>
        <v>直连</v>
      </c>
    </row>
    <row r="5" s="4" customFormat="1" spans="1:9">
      <c r="A5" s="4">
        <v>15862338440</v>
      </c>
      <c r="B5" s="5">
        <v>44456</v>
      </c>
      <c r="C5" s="5">
        <v>44458</v>
      </c>
      <c r="D5" s="4">
        <v>492</v>
      </c>
      <c r="E5" s="4" t="str">
        <f>VLOOKUP(A5,HOP!A:L,12,0)</f>
        <v>492.00</v>
      </c>
      <c r="F5" s="4" t="str">
        <f>VLOOKUP(A5,HOP!A:C,3,0)</f>
        <v>2202579</v>
      </c>
      <c r="G5" s="4">
        <f t="shared" si="0"/>
        <v>0</v>
      </c>
      <c r="H5" s="4" t="str">
        <f t="shared" si="1"/>
        <v>,2202579</v>
      </c>
      <c r="I5" s="4" t="str">
        <f>VLOOKUP(A5,HOP!A:T,20,0)</f>
        <v>直连</v>
      </c>
    </row>
    <row r="6" s="4" customFormat="1" spans="1:9">
      <c r="A6" s="4">
        <v>16048445702</v>
      </c>
      <c r="B6" s="5">
        <v>44456</v>
      </c>
      <c r="C6" s="5">
        <v>44458</v>
      </c>
      <c r="D6" s="4">
        <v>770</v>
      </c>
      <c r="E6" s="4" t="str">
        <f>VLOOKUP(A6,HOP!A:L,12,0)</f>
        <v>770.00</v>
      </c>
      <c r="F6" s="4" t="str">
        <f>VLOOKUP(A6,HOP!A:C,3,0)</f>
        <v>2220776</v>
      </c>
      <c r="G6" s="4">
        <f t="shared" si="0"/>
        <v>0</v>
      </c>
      <c r="H6" s="4" t="str">
        <f t="shared" si="1"/>
        <v>,2220776</v>
      </c>
      <c r="I6" s="4" t="str">
        <f>VLOOKUP(A6,HOP!A:T,20,0)</f>
        <v>直连</v>
      </c>
    </row>
    <row r="7" s="4" customFormat="1" spans="1:9">
      <c r="A7" s="4">
        <v>16067594775</v>
      </c>
      <c r="B7" s="5">
        <v>44456</v>
      </c>
      <c r="C7" s="5">
        <v>44458</v>
      </c>
      <c r="D7" s="4">
        <v>106</v>
      </c>
      <c r="E7" s="4" t="str">
        <f>VLOOKUP(A7,HOP!A:L,12,0)</f>
        <v>106.00</v>
      </c>
      <c r="F7" s="4" t="str">
        <f>VLOOKUP(A7,HOP!A:C,3,0)</f>
        <v>2223531</v>
      </c>
      <c r="G7" s="4">
        <f t="shared" si="0"/>
        <v>0</v>
      </c>
      <c r="H7" s="4" t="str">
        <f t="shared" si="1"/>
        <v>,2223531</v>
      </c>
      <c r="I7" s="4" t="str">
        <f>VLOOKUP(A7,HOP!A:T,20,0)</f>
        <v>直连</v>
      </c>
    </row>
    <row r="8" s="4" customFormat="1" spans="1:9">
      <c r="A8" s="4">
        <v>16122111106</v>
      </c>
      <c r="B8" s="5">
        <v>44454</v>
      </c>
      <c r="C8" s="5">
        <v>44456</v>
      </c>
      <c r="D8" s="4">
        <v>296</v>
      </c>
      <c r="E8" s="4" t="str">
        <f>VLOOKUP(A8,HOP!A:L,12,0)</f>
        <v>296.00</v>
      </c>
      <c r="F8" s="4" t="str">
        <f>VLOOKUP(A8,HOP!A:C,3,0)</f>
        <v>2231042</v>
      </c>
      <c r="G8" s="4">
        <f t="shared" si="0"/>
        <v>0</v>
      </c>
      <c r="H8" s="4" t="str">
        <f t="shared" si="1"/>
        <v>,2231042</v>
      </c>
      <c r="I8" s="4" t="str">
        <f>VLOOKUP(A8,HOP!A:T,20,0)</f>
        <v>直连</v>
      </c>
    </row>
    <row r="9" s="4" customFormat="1" spans="1:9">
      <c r="A9" s="4">
        <v>16129869069</v>
      </c>
      <c r="B9" s="5">
        <v>44451</v>
      </c>
      <c r="C9" s="5">
        <v>44454</v>
      </c>
      <c r="D9" s="4">
        <v>426</v>
      </c>
      <c r="E9" s="4" t="str">
        <f>VLOOKUP(A9,HOP!A:L,12,0)</f>
        <v>426.00</v>
      </c>
      <c r="F9" s="4" t="str">
        <f>VLOOKUP(A9,HOP!A:C,3,0)</f>
        <v>2232084</v>
      </c>
      <c r="G9" s="4">
        <f t="shared" si="0"/>
        <v>0</v>
      </c>
      <c r="H9" s="4" t="str">
        <f t="shared" si="1"/>
        <v>,2232084</v>
      </c>
      <c r="I9" s="4" t="str">
        <f>VLOOKUP(A9,HOP!A:T,20,0)</f>
        <v>直连</v>
      </c>
    </row>
    <row r="10" s="4" customFormat="1" hidden="1" spans="1:9">
      <c r="A10" s="4">
        <v>16165936333</v>
      </c>
      <c r="B10" s="5">
        <v>44456</v>
      </c>
      <c r="C10" s="5">
        <v>44458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16180714310</v>
      </c>
      <c r="B11" s="5">
        <v>44451</v>
      </c>
      <c r="C11" s="5">
        <v>44453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16193870420</v>
      </c>
      <c r="B12" s="5">
        <v>44456</v>
      </c>
      <c r="C12" s="5">
        <v>44458</v>
      </c>
      <c r="D12" s="4">
        <v>526</v>
      </c>
      <c r="E12" s="4" t="str">
        <f>VLOOKUP(A12,HOP!A:L,12,0)</f>
        <v>526.00</v>
      </c>
      <c r="F12" s="4" t="str">
        <f>VLOOKUP(A12,HOP!A:C,3,0)</f>
        <v>2241417</v>
      </c>
      <c r="G12" s="4">
        <f t="shared" si="0"/>
        <v>0</v>
      </c>
      <c r="H12" s="4" t="str">
        <f t="shared" si="1"/>
        <v>,2241417</v>
      </c>
      <c r="I12" s="4" t="str">
        <f>VLOOKUP(A12,HOP!A:T,20,0)</f>
        <v>直连</v>
      </c>
    </row>
    <row r="13" s="4" customFormat="1" spans="1:9">
      <c r="A13" s="4">
        <v>16193876100</v>
      </c>
      <c r="B13" s="5">
        <v>44454</v>
      </c>
      <c r="C13" s="5">
        <v>44457</v>
      </c>
      <c r="D13" s="4">
        <v>436</v>
      </c>
      <c r="E13" s="4" t="str">
        <f>VLOOKUP(A13,HOP!A:L,12,0)</f>
        <v>436.00</v>
      </c>
      <c r="F13" s="4" t="str">
        <f>VLOOKUP(A13,HOP!A:C,3,0)</f>
        <v>2241421</v>
      </c>
      <c r="G13" s="4">
        <f t="shared" si="0"/>
        <v>0</v>
      </c>
      <c r="H13" s="4" t="str">
        <f t="shared" si="1"/>
        <v>,2241421</v>
      </c>
      <c r="I13" s="4" t="str">
        <f>VLOOKUP(A13,HOP!A:T,20,0)</f>
        <v>直连</v>
      </c>
    </row>
    <row r="14" s="4" customFormat="1" spans="1:9">
      <c r="A14" s="4">
        <v>16210679440</v>
      </c>
      <c r="B14" s="5">
        <v>44456</v>
      </c>
      <c r="C14" s="5">
        <v>44458</v>
      </c>
      <c r="D14" s="4">
        <v>308</v>
      </c>
      <c r="E14" s="4" t="str">
        <f>VLOOKUP(A14,HOP!A:L,12,0)</f>
        <v>308.00</v>
      </c>
      <c r="F14" s="4" t="str">
        <f>VLOOKUP(A14,HOP!A:C,3,0)</f>
        <v>2243580</v>
      </c>
      <c r="G14" s="4">
        <f t="shared" si="0"/>
        <v>0</v>
      </c>
      <c r="H14" s="4" t="str">
        <f t="shared" si="1"/>
        <v>,2243580</v>
      </c>
      <c r="I14" s="4" t="str">
        <f>VLOOKUP(A14,HOP!A:T,20,0)</f>
        <v>直连</v>
      </c>
    </row>
    <row r="15" s="4" customFormat="1" spans="1:9">
      <c r="A15" s="4">
        <v>16230549324</v>
      </c>
      <c r="B15" s="5">
        <v>44455</v>
      </c>
      <c r="C15" s="5">
        <v>44457</v>
      </c>
      <c r="D15" s="4">
        <v>90</v>
      </c>
      <c r="E15" s="4" t="str">
        <f>VLOOKUP(A15,HOP!A:L,12,0)</f>
        <v>90.00</v>
      </c>
      <c r="F15" s="4" t="str">
        <f>VLOOKUP(A15,HOP!A:C,3,0)</f>
        <v>2246622</v>
      </c>
      <c r="G15" s="4">
        <f t="shared" si="0"/>
        <v>0</v>
      </c>
      <c r="H15" s="4" t="str">
        <f t="shared" si="1"/>
        <v>,2246622</v>
      </c>
      <c r="I15" s="4" t="str">
        <f>VLOOKUP(A15,HOP!A:T,20,0)</f>
        <v>直连</v>
      </c>
    </row>
    <row r="16" s="4" customFormat="1" spans="1:9">
      <c r="A16" s="4">
        <v>16247766657</v>
      </c>
      <c r="B16" s="5">
        <v>44453</v>
      </c>
      <c r="C16" s="5">
        <v>44457</v>
      </c>
      <c r="D16" s="4">
        <v>264</v>
      </c>
      <c r="E16" s="4" t="str">
        <f>VLOOKUP(A16,HOP!A:L,12,0)</f>
        <v>264.00</v>
      </c>
      <c r="F16" s="4" t="str">
        <f>VLOOKUP(A16,HOP!A:C,3,0)</f>
        <v>2248641</v>
      </c>
      <c r="G16" s="4">
        <f t="shared" si="0"/>
        <v>0</v>
      </c>
      <c r="H16" s="4" t="str">
        <f t="shared" si="1"/>
        <v>,2248641</v>
      </c>
      <c r="I16" s="4" t="str">
        <f>VLOOKUP(A16,HOP!A:T,20,0)</f>
        <v>直连</v>
      </c>
    </row>
    <row r="17" s="4" customFormat="1" spans="1:9">
      <c r="A17" s="4">
        <v>16247931800</v>
      </c>
      <c r="B17" s="5">
        <v>44451</v>
      </c>
      <c r="C17" s="5">
        <v>44454</v>
      </c>
      <c r="D17" s="4">
        <v>326</v>
      </c>
      <c r="E17" s="4" t="str">
        <f>VLOOKUP(A17,HOP!A:L,12,0)</f>
        <v>326.00</v>
      </c>
      <c r="F17" s="4" t="str">
        <f>VLOOKUP(A17,HOP!A:C,3,0)</f>
        <v>2248669</v>
      </c>
      <c r="G17" s="4">
        <f t="shared" si="0"/>
        <v>0</v>
      </c>
      <c r="H17" s="4" t="str">
        <f t="shared" si="1"/>
        <v>,2248669</v>
      </c>
      <c r="I17" s="4" t="str">
        <f>VLOOKUP(A17,HOP!A:T,20,0)</f>
        <v>直连</v>
      </c>
    </row>
    <row r="18" s="4" customFormat="1" spans="1:9">
      <c r="A18" s="4">
        <v>16248393346</v>
      </c>
      <c r="B18" s="5">
        <v>44449</v>
      </c>
      <c r="C18" s="5">
        <v>44452</v>
      </c>
      <c r="D18" s="4">
        <v>261</v>
      </c>
      <c r="E18" s="4" t="str">
        <f>VLOOKUP(A18,HOP!A:L,12,0)</f>
        <v>261.00</v>
      </c>
      <c r="F18" s="4" t="str">
        <f>VLOOKUP(A18,HOP!A:C,3,0)</f>
        <v>2248808</v>
      </c>
      <c r="G18" s="4">
        <f t="shared" si="0"/>
        <v>0</v>
      </c>
      <c r="H18" s="4" t="str">
        <f t="shared" si="1"/>
        <v>,2248808</v>
      </c>
      <c r="I18" s="4" t="str">
        <f>VLOOKUP(A18,HOP!A:T,20,0)</f>
        <v>直连</v>
      </c>
    </row>
    <row r="19" s="4" customFormat="1" spans="1:9">
      <c r="A19" s="4">
        <v>16251677104</v>
      </c>
      <c r="B19" s="5">
        <v>44454</v>
      </c>
      <c r="C19" s="5">
        <v>44456</v>
      </c>
      <c r="D19" s="4">
        <v>206</v>
      </c>
      <c r="E19" s="4" t="str">
        <f>VLOOKUP(A19,HOP!A:L,12,0)</f>
        <v>206.00</v>
      </c>
      <c r="F19" s="4" t="str">
        <f>VLOOKUP(A19,HOP!A:C,3,0)</f>
        <v>2249018</v>
      </c>
      <c r="G19" s="4">
        <f t="shared" si="0"/>
        <v>0</v>
      </c>
      <c r="H19" s="4" t="str">
        <f t="shared" si="1"/>
        <v>,2249018</v>
      </c>
      <c r="I19" s="4" t="str">
        <f>VLOOKUP(A19,HOP!A:T,20,0)</f>
        <v>直连</v>
      </c>
    </row>
    <row r="20" s="4" customFormat="1" spans="1:9">
      <c r="A20" s="4">
        <v>16257074086</v>
      </c>
      <c r="B20" s="5">
        <v>44456</v>
      </c>
      <c r="C20" s="5">
        <v>44458</v>
      </c>
      <c r="D20" s="4">
        <v>158</v>
      </c>
      <c r="E20" s="4" t="str">
        <f>VLOOKUP(A20,HOP!A:L,12,0)</f>
        <v>158.00</v>
      </c>
      <c r="F20" s="4" t="str">
        <f>VLOOKUP(A20,HOP!A:C,3,0)</f>
        <v>2249755</v>
      </c>
      <c r="G20" s="4">
        <f t="shared" si="0"/>
        <v>0</v>
      </c>
      <c r="H20" s="4" t="str">
        <f t="shared" si="1"/>
        <v>,2249755</v>
      </c>
      <c r="I20" s="4" t="str">
        <f>VLOOKUP(A20,HOP!A:T,20,0)</f>
        <v>直连</v>
      </c>
    </row>
    <row r="21" s="4" customFormat="1" spans="1:9">
      <c r="A21" s="4">
        <v>16259220784</v>
      </c>
      <c r="B21" s="5">
        <v>44456</v>
      </c>
      <c r="C21" s="5">
        <v>44458</v>
      </c>
      <c r="D21" s="4">
        <v>341</v>
      </c>
      <c r="E21" s="4" t="str">
        <f>VLOOKUP(A21,HOP!A:L,12,0)</f>
        <v>341.00</v>
      </c>
      <c r="F21" s="4" t="str">
        <f>VLOOKUP(A21,HOP!A:C,3,0)</f>
        <v>2250224</v>
      </c>
      <c r="G21" s="4">
        <f t="shared" si="0"/>
        <v>0</v>
      </c>
      <c r="H21" s="4" t="str">
        <f t="shared" si="1"/>
        <v>,2250224</v>
      </c>
      <c r="I21" s="4" t="str">
        <f>VLOOKUP(A21,HOP!A:T,20,0)</f>
        <v>直连</v>
      </c>
    </row>
    <row r="22" s="4" customFormat="1" spans="1:9">
      <c r="A22" s="4">
        <v>16262450858</v>
      </c>
      <c r="B22" s="5">
        <v>44455</v>
      </c>
      <c r="C22" s="5">
        <v>44457</v>
      </c>
      <c r="D22" s="4">
        <v>336</v>
      </c>
      <c r="E22" s="4" t="str">
        <f>VLOOKUP(A22,HOP!A:L,12,0)</f>
        <v>336.00</v>
      </c>
      <c r="F22" s="4" t="str">
        <f>VLOOKUP(A22,HOP!A:C,3,0)</f>
        <v>2250514</v>
      </c>
      <c r="G22" s="4">
        <f t="shared" si="0"/>
        <v>0</v>
      </c>
      <c r="H22" s="4" t="str">
        <f t="shared" si="1"/>
        <v>,2250514</v>
      </c>
      <c r="I22" s="4" t="str">
        <f>VLOOKUP(A22,HOP!A:T,20,0)</f>
        <v>直连</v>
      </c>
    </row>
    <row r="23" s="4" customFormat="1" spans="1:9">
      <c r="A23" s="4">
        <v>16268943297</v>
      </c>
      <c r="B23" s="5">
        <v>44451</v>
      </c>
      <c r="C23" s="5">
        <v>44453</v>
      </c>
      <c r="D23" s="4">
        <v>126</v>
      </c>
      <c r="E23" s="4" t="str">
        <f>VLOOKUP(A23,HOP!A:L,12,0)</f>
        <v>126.00</v>
      </c>
      <c r="F23" s="4" t="str">
        <f>VLOOKUP(A23,HOP!A:C,3,0)</f>
        <v>2251341</v>
      </c>
      <c r="G23" s="4">
        <f t="shared" si="0"/>
        <v>0</v>
      </c>
      <c r="H23" s="4" t="str">
        <f t="shared" si="1"/>
        <v>,2251341</v>
      </c>
      <c r="I23" s="4" t="str">
        <f>VLOOKUP(A23,HOP!A:T,20,0)</f>
        <v>直连</v>
      </c>
    </row>
    <row r="24" s="4" customFormat="1" spans="1:9">
      <c r="A24" s="4">
        <v>16270243046</v>
      </c>
      <c r="B24" s="5">
        <v>44452</v>
      </c>
      <c r="C24" s="5">
        <v>44454</v>
      </c>
      <c r="D24" s="4">
        <v>104</v>
      </c>
      <c r="E24" s="4" t="str">
        <f>VLOOKUP(A24,HOP!A:L,12,0)</f>
        <v>104.00</v>
      </c>
      <c r="F24" s="4" t="str">
        <f>VLOOKUP(A24,HOP!A:C,3,0)</f>
        <v>2251576</v>
      </c>
      <c r="G24" s="4">
        <f t="shared" si="0"/>
        <v>0</v>
      </c>
      <c r="H24" s="4" t="str">
        <f t="shared" si="1"/>
        <v>,2251576</v>
      </c>
      <c r="I24" s="4" t="str">
        <f>VLOOKUP(A24,HOP!A:T,20,0)</f>
        <v>直连</v>
      </c>
    </row>
    <row r="25" s="4" customFormat="1" spans="1:9">
      <c r="A25" s="4">
        <v>16270996915</v>
      </c>
      <c r="B25" s="5">
        <v>44451</v>
      </c>
      <c r="C25" s="5">
        <v>44453</v>
      </c>
      <c r="D25" s="4">
        <v>438</v>
      </c>
      <c r="E25" s="4" t="str">
        <f>VLOOKUP(A25,HOP!A:L,12,0)</f>
        <v>438.00</v>
      </c>
      <c r="F25" s="4" t="str">
        <f>VLOOKUP(A25,HOP!A:C,3,0)</f>
        <v>2251714</v>
      </c>
      <c r="G25" s="4">
        <f t="shared" si="0"/>
        <v>0</v>
      </c>
      <c r="H25" s="4" t="str">
        <f t="shared" si="1"/>
        <v>,2251714</v>
      </c>
      <c r="I25" s="4" t="str">
        <f>VLOOKUP(A25,HOP!A:T,20,0)</f>
        <v>直连</v>
      </c>
    </row>
    <row r="26" s="4" customFormat="1" spans="1:9">
      <c r="A26" s="4">
        <v>16283201908</v>
      </c>
      <c r="B26" s="5">
        <v>44453</v>
      </c>
      <c r="C26" s="5">
        <v>44455</v>
      </c>
      <c r="D26" s="4">
        <v>76</v>
      </c>
      <c r="E26" s="4" t="str">
        <f>VLOOKUP(A26,HOP!A:L,12,0)</f>
        <v>76.00</v>
      </c>
      <c r="F26" s="4" t="str">
        <f>VLOOKUP(A26,HOP!A:C,3,0)</f>
        <v>2253146</v>
      </c>
      <c r="G26" s="4">
        <f t="shared" si="0"/>
        <v>0</v>
      </c>
      <c r="H26" s="4" t="str">
        <f t="shared" si="1"/>
        <v>,2253146</v>
      </c>
      <c r="I26" s="4" t="str">
        <f>VLOOKUP(A26,HOP!A:T,20,0)</f>
        <v>直连</v>
      </c>
    </row>
    <row r="27" s="4" customFormat="1" spans="1:9">
      <c r="A27" s="4">
        <v>16284597648</v>
      </c>
      <c r="B27" s="5">
        <v>44453</v>
      </c>
      <c r="C27" s="5">
        <v>44455</v>
      </c>
      <c r="D27" s="4">
        <v>292</v>
      </c>
      <c r="E27" s="4" t="str">
        <f>VLOOKUP(A27,HOP!A:L,12,0)</f>
        <v>292.00</v>
      </c>
      <c r="F27" s="4" t="str">
        <f>VLOOKUP(A27,HOP!A:C,3,0)</f>
        <v>2253380</v>
      </c>
      <c r="G27" s="4">
        <f t="shared" si="0"/>
        <v>0</v>
      </c>
      <c r="H27" s="4" t="str">
        <f t="shared" si="1"/>
        <v>,2253380</v>
      </c>
      <c r="I27" s="4" t="str">
        <f>VLOOKUP(A27,HOP!A:T,20,0)</f>
        <v>直连</v>
      </c>
    </row>
    <row r="28" s="4" customFormat="1" spans="1:9">
      <c r="A28" s="4">
        <v>16287113124</v>
      </c>
      <c r="B28" s="5">
        <v>44453</v>
      </c>
      <c r="C28" s="5">
        <v>44455</v>
      </c>
      <c r="D28" s="4">
        <v>160</v>
      </c>
      <c r="E28" s="4" t="str">
        <f>VLOOKUP(A28,HOP!A:L,12,0)</f>
        <v>160.00</v>
      </c>
      <c r="F28" s="4" t="str">
        <f>VLOOKUP(A28,HOP!A:C,3,0)</f>
        <v>2253824</v>
      </c>
      <c r="G28" s="4">
        <f t="shared" si="0"/>
        <v>0</v>
      </c>
      <c r="H28" s="4" t="str">
        <f t="shared" si="1"/>
        <v>,2253824</v>
      </c>
      <c r="I28" s="4" t="str">
        <f>VLOOKUP(A28,HOP!A:T,20,0)</f>
        <v>直连</v>
      </c>
    </row>
    <row r="29" s="4" customFormat="1" spans="1:9">
      <c r="A29" s="4">
        <v>16288084113</v>
      </c>
      <c r="B29" s="5">
        <v>44454</v>
      </c>
      <c r="C29" s="5">
        <v>44458</v>
      </c>
      <c r="D29" s="4">
        <v>72</v>
      </c>
      <c r="E29" s="4" t="str">
        <f>VLOOKUP(A29,HOP!A:L,12,0)</f>
        <v>72.00</v>
      </c>
      <c r="F29" s="4" t="str">
        <f>VLOOKUP(A29,HOP!A:C,3,0)</f>
        <v>2253998</v>
      </c>
      <c r="G29" s="4">
        <f t="shared" si="0"/>
        <v>0</v>
      </c>
      <c r="H29" s="4" t="str">
        <f t="shared" si="1"/>
        <v>,2253998</v>
      </c>
      <c r="I29" s="4" t="str">
        <f>VLOOKUP(A29,HOP!A:T,20,0)</f>
        <v>直连</v>
      </c>
    </row>
    <row r="30" s="4" customFormat="1" spans="1:9">
      <c r="A30" s="4">
        <v>16293844549</v>
      </c>
      <c r="B30" s="5">
        <v>44456</v>
      </c>
      <c r="C30" s="5">
        <v>44458</v>
      </c>
      <c r="D30" s="4">
        <v>190</v>
      </c>
      <c r="E30" s="4" t="str">
        <f>VLOOKUP(A30,HOP!A:L,12,0)</f>
        <v>190.00</v>
      </c>
      <c r="F30" s="4" t="str">
        <f>VLOOKUP(A30,HOP!A:C,3,0)</f>
        <v>2255086</v>
      </c>
      <c r="G30" s="4">
        <f t="shared" si="0"/>
        <v>0</v>
      </c>
      <c r="H30" s="4" t="str">
        <f t="shared" si="1"/>
        <v>,2255086</v>
      </c>
      <c r="I30" s="4" t="str">
        <f>VLOOKUP(A30,HOP!A:T,20,0)</f>
        <v>直连</v>
      </c>
    </row>
    <row r="31" s="4" customFormat="1" hidden="1" spans="1:9">
      <c r="A31" s="4">
        <v>16212307353</v>
      </c>
      <c r="B31" s="5">
        <v>44456</v>
      </c>
      <c r="C31" s="5">
        <v>44458</v>
      </c>
      <c r="D31" s="4">
        <v>0</v>
      </c>
      <c r="E31" s="4" t="str">
        <f>VLOOKUP(A31,HOP!A:L,12,0)</f>
        <v>0.00</v>
      </c>
      <c r="F31" s="4" t="str">
        <f>VLOOKUP(A31,HOP!A:C,3,0)</f>
        <v>2243968</v>
      </c>
      <c r="G31" s="4">
        <f t="shared" si="0"/>
        <v>0</v>
      </c>
      <c r="H31" s="4" t="str">
        <f t="shared" si="1"/>
        <v>,2243968</v>
      </c>
      <c r="I31" s="4" t="str">
        <f>VLOOKUP(A31,HOP!A:T,20,0)</f>
        <v>直连</v>
      </c>
    </row>
    <row r="32" s="4" customFormat="1" spans="1:9">
      <c r="A32" s="4">
        <v>16297967178</v>
      </c>
      <c r="B32" s="5">
        <v>44456</v>
      </c>
      <c r="C32" s="5">
        <v>44458</v>
      </c>
      <c r="D32" s="4">
        <v>98</v>
      </c>
      <c r="E32" s="4" t="str">
        <f>VLOOKUP(A32,HOP!A:L,12,0)</f>
        <v>98.00</v>
      </c>
      <c r="F32" s="4" t="str">
        <f>VLOOKUP(A32,HOP!A:C,3,0)</f>
        <v>2255649</v>
      </c>
      <c r="G32" s="4">
        <f t="shared" si="0"/>
        <v>0</v>
      </c>
      <c r="H32" s="4" t="str">
        <f t="shared" si="1"/>
        <v>,2255649</v>
      </c>
      <c r="I32" s="4" t="str">
        <f>VLOOKUP(A32,HOP!A:T,20,0)</f>
        <v>直连</v>
      </c>
    </row>
    <row r="33" s="4" customFormat="1" spans="1:9">
      <c r="A33" s="4">
        <v>16299708288</v>
      </c>
      <c r="B33" s="5">
        <v>44456</v>
      </c>
      <c r="C33" s="5">
        <v>44458</v>
      </c>
      <c r="D33" s="4">
        <v>204</v>
      </c>
      <c r="E33" s="4" t="str">
        <f>VLOOKUP(A33,HOP!A:L,12,0)</f>
        <v>204.00</v>
      </c>
      <c r="F33" s="4" t="str">
        <f>VLOOKUP(A33,HOP!A:C,3,0)</f>
        <v>2255776</v>
      </c>
      <c r="G33" s="4">
        <f t="shared" si="0"/>
        <v>0</v>
      </c>
      <c r="H33" s="4" t="str">
        <f t="shared" si="1"/>
        <v>,2255776</v>
      </c>
      <c r="I33" s="4" t="str">
        <f>VLOOKUP(A33,HOP!A:T,20,0)</f>
        <v>直连</v>
      </c>
    </row>
    <row r="35" spans="4:4">
      <c r="D35" s="4">
        <f>SUM(D2:D34)</f>
        <v>10554</v>
      </c>
    </row>
    <row r="39" spans="1:1">
      <c r="A39" s="4" t="s">
        <v>129</v>
      </c>
    </row>
    <row r="40" spans="1:1">
      <c r="A40" s="4" t="s">
        <v>130</v>
      </c>
    </row>
    <row r="41" spans="1:1">
      <c r="A41" s="4" t="s">
        <v>131</v>
      </c>
    </row>
  </sheetData>
  <autoFilter ref="A1:XFD35">
    <filterColumn colId="3">
      <filters blank="1">
        <filter val="90"/>
        <filter val="190"/>
        <filter val="292"/>
        <filter val="492"/>
        <filter val="2752"/>
        <filter val="10554"/>
        <filter val="296"/>
        <filter val="496"/>
        <filter val="98"/>
        <filter val="158"/>
        <filter val="160"/>
        <filter val="261"/>
        <filter val="264"/>
        <filter val="126"/>
        <filter val="326"/>
        <filter val="426"/>
        <filter val="526"/>
        <filter val="770"/>
        <filter val="72"/>
        <filter val="76"/>
        <filter val="336"/>
        <filter val="436"/>
        <filter val="438"/>
        <filter val="341"/>
        <filter val="104"/>
        <filter val="204"/>
        <filter val="106"/>
        <filter val="20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3">
        <v>16299708288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153</v>
      </c>
      <c r="G2" s="1" t="s">
        <v>154</v>
      </c>
      <c r="H2" s="1" t="s">
        <v>155</v>
      </c>
      <c r="I2" s="1" t="s">
        <v>156</v>
      </c>
      <c r="J2" s="1" t="s">
        <v>29</v>
      </c>
      <c r="K2" s="1" t="s">
        <v>157</v>
      </c>
      <c r="L2" s="1" t="s">
        <v>157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</row>
    <row r="3" s="1" customFormat="1" spans="1:20">
      <c r="A3" s="3">
        <v>16297967178</v>
      </c>
      <c r="B3" s="1" t="s">
        <v>149</v>
      </c>
      <c r="C3" s="1" t="s">
        <v>165</v>
      </c>
      <c r="D3" s="1" t="s">
        <v>166</v>
      </c>
      <c r="E3" s="1" t="s">
        <v>167</v>
      </c>
      <c r="F3" s="1" t="s">
        <v>153</v>
      </c>
      <c r="G3" s="1" t="s">
        <v>154</v>
      </c>
      <c r="H3" s="1" t="s">
        <v>155</v>
      </c>
      <c r="I3" s="1" t="s">
        <v>168</v>
      </c>
      <c r="J3" s="1" t="s">
        <v>29</v>
      </c>
      <c r="K3" s="1" t="s">
        <v>169</v>
      </c>
      <c r="L3" s="1" t="s">
        <v>169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170</v>
      </c>
      <c r="R3" s="1" t="s">
        <v>162</v>
      </c>
      <c r="S3" s="1" t="s">
        <v>163</v>
      </c>
      <c r="T3" s="1" t="s">
        <v>164</v>
      </c>
    </row>
    <row r="4" s="1" customFormat="1" spans="1:20">
      <c r="A4" s="3">
        <v>16293844549</v>
      </c>
      <c r="B4" s="1" t="s">
        <v>171</v>
      </c>
      <c r="C4" s="1" t="s">
        <v>172</v>
      </c>
      <c r="D4" s="1" t="s">
        <v>173</v>
      </c>
      <c r="E4" s="1" t="s">
        <v>174</v>
      </c>
      <c r="F4" s="1" t="s">
        <v>153</v>
      </c>
      <c r="G4" s="1" t="s">
        <v>154</v>
      </c>
      <c r="H4" s="1" t="s">
        <v>155</v>
      </c>
      <c r="I4" s="1" t="s">
        <v>175</v>
      </c>
      <c r="J4" s="1" t="s">
        <v>29</v>
      </c>
      <c r="K4" s="1" t="s">
        <v>176</v>
      </c>
      <c r="L4" s="1" t="s">
        <v>176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177</v>
      </c>
      <c r="R4" s="1" t="s">
        <v>162</v>
      </c>
      <c r="S4" s="1" t="s">
        <v>163</v>
      </c>
      <c r="T4" s="1" t="s">
        <v>164</v>
      </c>
    </row>
    <row r="5" s="1" customFormat="1" spans="1:20">
      <c r="A5" s="3">
        <v>16288084113</v>
      </c>
      <c r="B5" s="1" t="s">
        <v>171</v>
      </c>
      <c r="C5" s="1" t="s">
        <v>178</v>
      </c>
      <c r="D5" s="1" t="s">
        <v>179</v>
      </c>
      <c r="E5" s="1" t="s">
        <v>180</v>
      </c>
      <c r="F5" s="1" t="s">
        <v>171</v>
      </c>
      <c r="G5" s="1" t="s">
        <v>154</v>
      </c>
      <c r="H5" s="1" t="s">
        <v>155</v>
      </c>
      <c r="I5" s="1" t="s">
        <v>181</v>
      </c>
      <c r="J5" s="1" t="s">
        <v>29</v>
      </c>
      <c r="K5" s="1" t="s">
        <v>182</v>
      </c>
      <c r="L5" s="1" t="s">
        <v>183</v>
      </c>
      <c r="M5" s="1" t="s">
        <v>184</v>
      </c>
      <c r="N5" s="1" t="s">
        <v>185</v>
      </c>
      <c r="O5" s="1" t="s">
        <v>159</v>
      </c>
      <c r="P5" s="1" t="s">
        <v>160</v>
      </c>
      <c r="Q5" s="1" t="s">
        <v>186</v>
      </c>
      <c r="R5" s="1" t="s">
        <v>162</v>
      </c>
      <c r="S5" s="1" t="s">
        <v>163</v>
      </c>
      <c r="T5" s="1" t="s">
        <v>164</v>
      </c>
    </row>
    <row r="6" s="1" customFormat="1" spans="1:20">
      <c r="A6" s="3">
        <v>16287113124</v>
      </c>
      <c r="B6" s="1" t="s">
        <v>187</v>
      </c>
      <c r="C6" s="1" t="s">
        <v>188</v>
      </c>
      <c r="D6" s="1" t="s">
        <v>189</v>
      </c>
      <c r="E6" s="1" t="s">
        <v>190</v>
      </c>
      <c r="F6" s="1" t="s">
        <v>187</v>
      </c>
      <c r="G6" s="1" t="s">
        <v>149</v>
      </c>
      <c r="H6" s="1" t="s">
        <v>155</v>
      </c>
      <c r="I6" s="1" t="s">
        <v>191</v>
      </c>
      <c r="J6" s="1" t="s">
        <v>29</v>
      </c>
      <c r="K6" s="1" t="s">
        <v>192</v>
      </c>
      <c r="L6" s="1" t="s">
        <v>192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193</v>
      </c>
      <c r="R6" s="1" t="s">
        <v>162</v>
      </c>
      <c r="S6" s="1" t="s">
        <v>163</v>
      </c>
      <c r="T6" s="1" t="s">
        <v>164</v>
      </c>
    </row>
    <row r="7" s="1" customFormat="1" spans="1:20">
      <c r="A7" s="3">
        <v>16284597648</v>
      </c>
      <c r="B7" s="1" t="s">
        <v>187</v>
      </c>
      <c r="C7" s="1" t="s">
        <v>194</v>
      </c>
      <c r="D7" s="1" t="s">
        <v>195</v>
      </c>
      <c r="E7" s="1" t="s">
        <v>196</v>
      </c>
      <c r="F7" s="1" t="s">
        <v>187</v>
      </c>
      <c r="G7" s="1" t="s">
        <v>149</v>
      </c>
      <c r="H7" s="1" t="s">
        <v>155</v>
      </c>
      <c r="I7" s="1" t="s">
        <v>197</v>
      </c>
      <c r="J7" s="1" t="s">
        <v>29</v>
      </c>
      <c r="K7" s="1" t="s">
        <v>198</v>
      </c>
      <c r="L7" s="1" t="s">
        <v>198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199</v>
      </c>
      <c r="R7" s="1" t="s">
        <v>162</v>
      </c>
      <c r="S7" s="1" t="s">
        <v>163</v>
      </c>
      <c r="T7" s="1" t="s">
        <v>164</v>
      </c>
    </row>
    <row r="8" s="1" customFormat="1" spans="1:20">
      <c r="A8" s="3">
        <v>16283201908</v>
      </c>
      <c r="B8" s="1" t="s">
        <v>187</v>
      </c>
      <c r="C8" s="1" t="s">
        <v>200</v>
      </c>
      <c r="D8" s="1" t="s">
        <v>201</v>
      </c>
      <c r="E8" s="1" t="s">
        <v>202</v>
      </c>
      <c r="F8" s="1" t="s">
        <v>187</v>
      </c>
      <c r="G8" s="1" t="s">
        <v>149</v>
      </c>
      <c r="H8" s="1" t="s">
        <v>155</v>
      </c>
      <c r="I8" s="1" t="s">
        <v>203</v>
      </c>
      <c r="J8" s="1" t="s">
        <v>29</v>
      </c>
      <c r="K8" s="1" t="s">
        <v>204</v>
      </c>
      <c r="L8" s="1" t="s">
        <v>204</v>
      </c>
      <c r="M8" s="1" t="s">
        <v>158</v>
      </c>
      <c r="N8" s="1" t="s">
        <v>158</v>
      </c>
      <c r="O8" s="1" t="s">
        <v>159</v>
      </c>
      <c r="P8" s="1" t="s">
        <v>160</v>
      </c>
      <c r="Q8" s="1" t="s">
        <v>205</v>
      </c>
      <c r="R8" s="1" t="s">
        <v>162</v>
      </c>
      <c r="S8" s="1" t="s">
        <v>163</v>
      </c>
      <c r="T8" s="1" t="s">
        <v>164</v>
      </c>
    </row>
    <row r="9" s="1" customFormat="1" spans="1:20">
      <c r="A9" s="3">
        <v>16270996915</v>
      </c>
      <c r="B9" s="1" t="s">
        <v>206</v>
      </c>
      <c r="C9" s="1" t="s">
        <v>207</v>
      </c>
      <c r="D9" s="1" t="s">
        <v>208</v>
      </c>
      <c r="E9" s="1" t="s">
        <v>209</v>
      </c>
      <c r="F9" s="1" t="s">
        <v>206</v>
      </c>
      <c r="G9" s="1" t="s">
        <v>187</v>
      </c>
      <c r="H9" s="1" t="s">
        <v>155</v>
      </c>
      <c r="I9" s="1" t="s">
        <v>210</v>
      </c>
      <c r="J9" s="1" t="s">
        <v>29</v>
      </c>
      <c r="K9" s="1" t="s">
        <v>211</v>
      </c>
      <c r="L9" s="1" t="s">
        <v>211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212</v>
      </c>
      <c r="R9" s="1" t="s">
        <v>162</v>
      </c>
      <c r="S9" s="1" t="s">
        <v>163</v>
      </c>
      <c r="T9" s="1" t="s">
        <v>164</v>
      </c>
    </row>
    <row r="10" s="1" customFormat="1" spans="1:20">
      <c r="A10" s="3">
        <v>16270243046</v>
      </c>
      <c r="B10" s="1" t="s">
        <v>206</v>
      </c>
      <c r="C10" s="1" t="s">
        <v>213</v>
      </c>
      <c r="D10" s="1" t="s">
        <v>214</v>
      </c>
      <c r="E10" s="1" t="s">
        <v>215</v>
      </c>
      <c r="F10" s="1" t="s">
        <v>216</v>
      </c>
      <c r="G10" s="1" t="s">
        <v>171</v>
      </c>
      <c r="H10" s="1" t="s">
        <v>155</v>
      </c>
      <c r="I10" s="1" t="s">
        <v>217</v>
      </c>
      <c r="J10" s="1" t="s">
        <v>29</v>
      </c>
      <c r="K10" s="1" t="s">
        <v>218</v>
      </c>
      <c r="L10" s="1" t="s">
        <v>218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219</v>
      </c>
      <c r="R10" s="1" t="s">
        <v>162</v>
      </c>
      <c r="S10" s="1" t="s">
        <v>163</v>
      </c>
      <c r="T10" s="1" t="s">
        <v>164</v>
      </c>
    </row>
    <row r="11" s="1" customFormat="1" spans="1:20">
      <c r="A11" s="3">
        <v>16268943297</v>
      </c>
      <c r="B11" s="1" t="s">
        <v>206</v>
      </c>
      <c r="C11" s="1" t="s">
        <v>220</v>
      </c>
      <c r="D11" s="1" t="s">
        <v>221</v>
      </c>
      <c r="E11" s="1" t="s">
        <v>222</v>
      </c>
      <c r="F11" s="1" t="s">
        <v>206</v>
      </c>
      <c r="G11" s="1" t="s">
        <v>187</v>
      </c>
      <c r="H11" s="1" t="s">
        <v>155</v>
      </c>
      <c r="I11" s="1" t="s">
        <v>223</v>
      </c>
      <c r="J11" s="1" t="s">
        <v>29</v>
      </c>
      <c r="K11" s="1" t="s">
        <v>224</v>
      </c>
      <c r="L11" s="1" t="s">
        <v>224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225</v>
      </c>
      <c r="R11" s="1" t="s">
        <v>162</v>
      </c>
      <c r="S11" s="1" t="s">
        <v>163</v>
      </c>
      <c r="T11" s="1" t="s">
        <v>164</v>
      </c>
    </row>
    <row r="12" s="1" customFormat="1" spans="1:20">
      <c r="A12" s="3">
        <v>16262450858</v>
      </c>
      <c r="B12" s="1" t="s">
        <v>226</v>
      </c>
      <c r="C12" s="1" t="s">
        <v>227</v>
      </c>
      <c r="D12" s="1" t="s">
        <v>228</v>
      </c>
      <c r="E12" s="1" t="s">
        <v>229</v>
      </c>
      <c r="F12" s="1" t="s">
        <v>149</v>
      </c>
      <c r="G12" s="1" t="s">
        <v>230</v>
      </c>
      <c r="H12" s="1" t="s">
        <v>155</v>
      </c>
      <c r="I12" s="1" t="s">
        <v>231</v>
      </c>
      <c r="J12" s="1" t="s">
        <v>29</v>
      </c>
      <c r="K12" s="1" t="s">
        <v>232</v>
      </c>
      <c r="L12" s="1" t="s">
        <v>232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233</v>
      </c>
      <c r="R12" s="1" t="s">
        <v>162</v>
      </c>
      <c r="S12" s="1" t="s">
        <v>163</v>
      </c>
      <c r="T12" s="1" t="s">
        <v>164</v>
      </c>
    </row>
    <row r="13" s="1" customFormat="1" spans="1:20">
      <c r="A13" s="3">
        <v>16259220784</v>
      </c>
      <c r="B13" s="1" t="s">
        <v>226</v>
      </c>
      <c r="C13" s="1" t="s">
        <v>234</v>
      </c>
      <c r="D13" s="1" t="s">
        <v>235</v>
      </c>
      <c r="E13" s="1" t="s">
        <v>236</v>
      </c>
      <c r="F13" s="1" t="s">
        <v>153</v>
      </c>
      <c r="G13" s="1" t="s">
        <v>154</v>
      </c>
      <c r="H13" s="1" t="s">
        <v>155</v>
      </c>
      <c r="I13" s="1" t="s">
        <v>237</v>
      </c>
      <c r="J13" s="1" t="s">
        <v>29</v>
      </c>
      <c r="K13" s="1" t="s">
        <v>238</v>
      </c>
      <c r="L13" s="1" t="s">
        <v>238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239</v>
      </c>
      <c r="R13" s="1" t="s">
        <v>162</v>
      </c>
      <c r="S13" s="1" t="s">
        <v>163</v>
      </c>
      <c r="T13" s="1" t="s">
        <v>164</v>
      </c>
    </row>
    <row r="14" s="1" customFormat="1" spans="1:20">
      <c r="A14" s="3">
        <v>16257074086</v>
      </c>
      <c r="B14" s="1" t="s">
        <v>240</v>
      </c>
      <c r="C14" s="1" t="s">
        <v>241</v>
      </c>
      <c r="D14" s="1" t="s">
        <v>242</v>
      </c>
      <c r="E14" s="1" t="s">
        <v>243</v>
      </c>
      <c r="F14" s="1" t="s">
        <v>153</v>
      </c>
      <c r="G14" s="1" t="s">
        <v>154</v>
      </c>
      <c r="H14" s="1" t="s">
        <v>155</v>
      </c>
      <c r="I14" s="1" t="s">
        <v>244</v>
      </c>
      <c r="J14" s="1" t="s">
        <v>29</v>
      </c>
      <c r="K14" s="1" t="s">
        <v>245</v>
      </c>
      <c r="L14" s="1" t="s">
        <v>245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246</v>
      </c>
      <c r="R14" s="1" t="s">
        <v>162</v>
      </c>
      <c r="S14" s="1" t="s">
        <v>163</v>
      </c>
      <c r="T14" s="1" t="s">
        <v>164</v>
      </c>
    </row>
    <row r="15" s="1" customFormat="1" spans="1:20">
      <c r="A15" s="3">
        <v>16251677104</v>
      </c>
      <c r="B15" s="1" t="s">
        <v>240</v>
      </c>
      <c r="C15" s="1" t="s">
        <v>247</v>
      </c>
      <c r="D15" s="1" t="s">
        <v>248</v>
      </c>
      <c r="E15" s="1" t="s">
        <v>249</v>
      </c>
      <c r="F15" s="1" t="s">
        <v>171</v>
      </c>
      <c r="G15" s="1" t="s">
        <v>153</v>
      </c>
      <c r="H15" s="1" t="s">
        <v>155</v>
      </c>
      <c r="I15" s="1" t="s">
        <v>250</v>
      </c>
      <c r="J15" s="1" t="s">
        <v>29</v>
      </c>
      <c r="K15" s="1" t="s">
        <v>251</v>
      </c>
      <c r="L15" s="1" t="s">
        <v>251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252</v>
      </c>
      <c r="R15" s="1" t="s">
        <v>162</v>
      </c>
      <c r="S15" s="1" t="s">
        <v>163</v>
      </c>
      <c r="T15" s="1" t="s">
        <v>164</v>
      </c>
    </row>
    <row r="16" s="1" customFormat="1" spans="1:20">
      <c r="A16" s="3">
        <v>16248393346</v>
      </c>
      <c r="B16" s="1" t="s">
        <v>240</v>
      </c>
      <c r="C16" s="1" t="s">
        <v>253</v>
      </c>
      <c r="D16" s="1" t="s">
        <v>254</v>
      </c>
      <c r="E16" s="1" t="s">
        <v>255</v>
      </c>
      <c r="F16" s="1" t="s">
        <v>240</v>
      </c>
      <c r="G16" s="1" t="s">
        <v>216</v>
      </c>
      <c r="H16" s="1" t="s">
        <v>155</v>
      </c>
      <c r="I16" s="1" t="s">
        <v>256</v>
      </c>
      <c r="J16" s="1" t="s">
        <v>29</v>
      </c>
      <c r="K16" s="1" t="s">
        <v>257</v>
      </c>
      <c r="L16" s="1" t="s">
        <v>257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258</v>
      </c>
      <c r="R16" s="1" t="s">
        <v>162</v>
      </c>
      <c r="S16" s="1" t="s">
        <v>163</v>
      </c>
      <c r="T16" s="1" t="s">
        <v>164</v>
      </c>
    </row>
    <row r="17" s="1" customFormat="1" spans="1:20">
      <c r="A17" s="3">
        <v>16247931800</v>
      </c>
      <c r="B17" s="1" t="s">
        <v>259</v>
      </c>
      <c r="C17" s="1" t="s">
        <v>260</v>
      </c>
      <c r="D17" s="1" t="s">
        <v>261</v>
      </c>
      <c r="E17" s="1" t="s">
        <v>262</v>
      </c>
      <c r="F17" s="1" t="s">
        <v>206</v>
      </c>
      <c r="G17" s="1" t="s">
        <v>171</v>
      </c>
      <c r="H17" s="1" t="s">
        <v>155</v>
      </c>
      <c r="I17" s="1" t="s">
        <v>263</v>
      </c>
      <c r="J17" s="1" t="s">
        <v>29</v>
      </c>
      <c r="K17" s="1" t="s">
        <v>264</v>
      </c>
      <c r="L17" s="1" t="s">
        <v>264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265</v>
      </c>
      <c r="R17" s="1" t="s">
        <v>162</v>
      </c>
      <c r="S17" s="1" t="s">
        <v>163</v>
      </c>
      <c r="T17" s="1" t="s">
        <v>164</v>
      </c>
    </row>
    <row r="18" s="1" customFormat="1" spans="1:20">
      <c r="A18" s="3">
        <v>16247766657</v>
      </c>
      <c r="B18" s="1" t="s">
        <v>259</v>
      </c>
      <c r="C18" s="1" t="s">
        <v>266</v>
      </c>
      <c r="D18" s="1" t="s">
        <v>267</v>
      </c>
      <c r="E18" s="1" t="s">
        <v>268</v>
      </c>
      <c r="F18" s="1" t="s">
        <v>187</v>
      </c>
      <c r="G18" s="1" t="s">
        <v>230</v>
      </c>
      <c r="H18" s="1" t="s">
        <v>155</v>
      </c>
      <c r="I18" s="1" t="s">
        <v>269</v>
      </c>
      <c r="J18" s="1" t="s">
        <v>29</v>
      </c>
      <c r="K18" s="1" t="s">
        <v>270</v>
      </c>
      <c r="L18" s="1" t="s">
        <v>270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271</v>
      </c>
      <c r="R18" s="1" t="s">
        <v>162</v>
      </c>
      <c r="S18" s="1" t="s">
        <v>163</v>
      </c>
      <c r="T18" s="1" t="s">
        <v>164</v>
      </c>
    </row>
    <row r="19" s="1" customFormat="1" spans="1:20">
      <c r="A19" s="3">
        <v>16230549324</v>
      </c>
      <c r="B19" s="1" t="s">
        <v>272</v>
      </c>
      <c r="C19" s="1" t="s">
        <v>273</v>
      </c>
      <c r="D19" s="1" t="s">
        <v>274</v>
      </c>
      <c r="E19" s="1" t="s">
        <v>275</v>
      </c>
      <c r="F19" s="1" t="s">
        <v>149</v>
      </c>
      <c r="G19" s="1" t="s">
        <v>230</v>
      </c>
      <c r="H19" s="1" t="s">
        <v>155</v>
      </c>
      <c r="I19" s="1" t="s">
        <v>276</v>
      </c>
      <c r="J19" s="1" t="s">
        <v>29</v>
      </c>
      <c r="K19" s="1" t="s">
        <v>277</v>
      </c>
      <c r="L19" s="1" t="s">
        <v>277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278</v>
      </c>
      <c r="R19" s="1" t="s">
        <v>162</v>
      </c>
      <c r="S19" s="1" t="s">
        <v>163</v>
      </c>
      <c r="T19" s="1" t="s">
        <v>164</v>
      </c>
    </row>
    <row r="20" s="1" customFormat="1" spans="1:20">
      <c r="A20" s="3">
        <v>16212307353</v>
      </c>
      <c r="B20" s="1" t="s">
        <v>279</v>
      </c>
      <c r="C20" s="1" t="s">
        <v>280</v>
      </c>
      <c r="D20" s="1" t="s">
        <v>281</v>
      </c>
      <c r="E20" s="1" t="s">
        <v>282</v>
      </c>
      <c r="F20" s="1" t="s">
        <v>153</v>
      </c>
      <c r="G20" s="1" t="s">
        <v>154</v>
      </c>
      <c r="H20" s="1" t="s">
        <v>155</v>
      </c>
      <c r="I20" s="1" t="s">
        <v>283</v>
      </c>
      <c r="J20" s="1" t="s">
        <v>29</v>
      </c>
      <c r="K20" s="1" t="s">
        <v>284</v>
      </c>
      <c r="L20" s="1" t="s">
        <v>159</v>
      </c>
      <c r="M20" s="1" t="s">
        <v>285</v>
      </c>
      <c r="N20" s="1" t="s">
        <v>286</v>
      </c>
      <c r="O20" s="1" t="s">
        <v>159</v>
      </c>
      <c r="P20" s="1" t="s">
        <v>160</v>
      </c>
      <c r="Q20" s="1" t="s">
        <v>287</v>
      </c>
      <c r="R20" s="1" t="s">
        <v>162</v>
      </c>
      <c r="S20" s="1" t="s">
        <v>163</v>
      </c>
      <c r="T20" s="1" t="s">
        <v>164</v>
      </c>
    </row>
    <row r="21" s="1" customFormat="1" spans="1:20">
      <c r="A21" s="3">
        <v>16210679440</v>
      </c>
      <c r="B21" s="1" t="s">
        <v>279</v>
      </c>
      <c r="C21" s="1" t="s">
        <v>288</v>
      </c>
      <c r="D21" s="1" t="s">
        <v>289</v>
      </c>
      <c r="E21" s="1" t="s">
        <v>290</v>
      </c>
      <c r="F21" s="1" t="s">
        <v>153</v>
      </c>
      <c r="G21" s="1" t="s">
        <v>154</v>
      </c>
      <c r="H21" s="1" t="s">
        <v>155</v>
      </c>
      <c r="I21" s="1" t="s">
        <v>291</v>
      </c>
      <c r="J21" s="1" t="s">
        <v>29</v>
      </c>
      <c r="K21" s="1" t="s">
        <v>292</v>
      </c>
      <c r="L21" s="1" t="s">
        <v>292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293</v>
      </c>
      <c r="R21" s="1" t="s">
        <v>162</v>
      </c>
      <c r="S21" s="1" t="s">
        <v>163</v>
      </c>
      <c r="T21" s="1" t="s">
        <v>164</v>
      </c>
    </row>
    <row r="22" s="1" customFormat="1" spans="1:20">
      <c r="A22" s="3">
        <v>16193876100</v>
      </c>
      <c r="B22" s="1" t="s">
        <v>294</v>
      </c>
      <c r="C22" s="1" t="s">
        <v>295</v>
      </c>
      <c r="D22" s="1" t="s">
        <v>235</v>
      </c>
      <c r="E22" s="1" t="s">
        <v>296</v>
      </c>
      <c r="F22" s="1" t="s">
        <v>171</v>
      </c>
      <c r="G22" s="1" t="s">
        <v>230</v>
      </c>
      <c r="H22" s="1" t="s">
        <v>155</v>
      </c>
      <c r="I22" s="1" t="s">
        <v>297</v>
      </c>
      <c r="J22" s="1" t="s">
        <v>29</v>
      </c>
      <c r="K22" s="1" t="s">
        <v>298</v>
      </c>
      <c r="L22" s="1" t="s">
        <v>298</v>
      </c>
      <c r="M22" s="1" t="s">
        <v>158</v>
      </c>
      <c r="N22" s="1" t="s">
        <v>158</v>
      </c>
      <c r="O22" s="1" t="s">
        <v>159</v>
      </c>
      <c r="P22" s="1" t="s">
        <v>160</v>
      </c>
      <c r="Q22" s="1" t="s">
        <v>299</v>
      </c>
      <c r="R22" s="1" t="s">
        <v>162</v>
      </c>
      <c r="S22" s="1" t="s">
        <v>163</v>
      </c>
      <c r="T22" s="1" t="s">
        <v>164</v>
      </c>
    </row>
    <row r="23" s="1" customFormat="1" spans="1:20">
      <c r="A23" s="3">
        <v>16193870420</v>
      </c>
      <c r="B23" s="1" t="s">
        <v>294</v>
      </c>
      <c r="C23" s="1" t="s">
        <v>300</v>
      </c>
      <c r="D23" s="1" t="s">
        <v>301</v>
      </c>
      <c r="E23" s="1" t="s">
        <v>302</v>
      </c>
      <c r="F23" s="1" t="s">
        <v>153</v>
      </c>
      <c r="G23" s="1" t="s">
        <v>154</v>
      </c>
      <c r="H23" s="1" t="s">
        <v>155</v>
      </c>
      <c r="I23" s="1" t="s">
        <v>303</v>
      </c>
      <c r="J23" s="1" t="s">
        <v>29</v>
      </c>
      <c r="K23" s="1" t="s">
        <v>304</v>
      </c>
      <c r="L23" s="1" t="s">
        <v>304</v>
      </c>
      <c r="M23" s="1" t="s">
        <v>158</v>
      </c>
      <c r="N23" s="1" t="s">
        <v>158</v>
      </c>
      <c r="O23" s="1" t="s">
        <v>159</v>
      </c>
      <c r="P23" s="1" t="s">
        <v>160</v>
      </c>
      <c r="Q23" s="1" t="s">
        <v>305</v>
      </c>
      <c r="R23" s="1" t="s">
        <v>162</v>
      </c>
      <c r="S23" s="1" t="s">
        <v>163</v>
      </c>
      <c r="T23" s="1" t="s">
        <v>164</v>
      </c>
    </row>
    <row r="24" s="1" customFormat="1" spans="1:20">
      <c r="A24" s="3">
        <v>16129869069</v>
      </c>
      <c r="B24" s="1" t="s">
        <v>306</v>
      </c>
      <c r="C24" s="1" t="s">
        <v>307</v>
      </c>
      <c r="D24" s="1" t="s">
        <v>308</v>
      </c>
      <c r="E24" s="1" t="s">
        <v>309</v>
      </c>
      <c r="F24" s="1" t="s">
        <v>206</v>
      </c>
      <c r="G24" s="1" t="s">
        <v>171</v>
      </c>
      <c r="H24" s="1" t="s">
        <v>155</v>
      </c>
      <c r="I24" s="1" t="s">
        <v>310</v>
      </c>
      <c r="J24" s="1" t="s">
        <v>29</v>
      </c>
      <c r="K24" s="1" t="s">
        <v>311</v>
      </c>
      <c r="L24" s="1" t="s">
        <v>311</v>
      </c>
      <c r="M24" s="1" t="s">
        <v>158</v>
      </c>
      <c r="N24" s="1" t="s">
        <v>158</v>
      </c>
      <c r="O24" s="1" t="s">
        <v>159</v>
      </c>
      <c r="P24" s="1" t="s">
        <v>160</v>
      </c>
      <c r="Q24" s="1" t="s">
        <v>312</v>
      </c>
      <c r="R24" s="1" t="s">
        <v>162</v>
      </c>
      <c r="S24" s="1" t="s">
        <v>163</v>
      </c>
      <c r="T24" s="1" t="s">
        <v>164</v>
      </c>
    </row>
    <row r="25" s="1" customFormat="1" spans="1:20">
      <c r="A25" s="3">
        <v>16122111106</v>
      </c>
      <c r="B25" s="1" t="s">
        <v>313</v>
      </c>
      <c r="C25" s="1" t="s">
        <v>314</v>
      </c>
      <c r="D25" s="1" t="s">
        <v>308</v>
      </c>
      <c r="E25" s="1" t="s">
        <v>315</v>
      </c>
      <c r="F25" s="1" t="s">
        <v>171</v>
      </c>
      <c r="G25" s="1" t="s">
        <v>153</v>
      </c>
      <c r="H25" s="1" t="s">
        <v>155</v>
      </c>
      <c r="I25" s="1" t="s">
        <v>316</v>
      </c>
      <c r="J25" s="1" t="s">
        <v>29</v>
      </c>
      <c r="K25" s="1" t="s">
        <v>317</v>
      </c>
      <c r="L25" s="1" t="s">
        <v>317</v>
      </c>
      <c r="M25" s="1" t="s">
        <v>158</v>
      </c>
      <c r="N25" s="1" t="s">
        <v>158</v>
      </c>
      <c r="O25" s="1" t="s">
        <v>159</v>
      </c>
      <c r="P25" s="1" t="s">
        <v>160</v>
      </c>
      <c r="Q25" s="1" t="s">
        <v>318</v>
      </c>
      <c r="R25" s="1" t="s">
        <v>162</v>
      </c>
      <c r="S25" s="1" t="s">
        <v>163</v>
      </c>
      <c r="T25" s="1" t="s">
        <v>164</v>
      </c>
    </row>
    <row r="26" s="1" customFormat="1" spans="1:20">
      <c r="A26" s="3">
        <v>16067594775</v>
      </c>
      <c r="B26" s="1" t="s">
        <v>319</v>
      </c>
      <c r="C26" s="1" t="s">
        <v>320</v>
      </c>
      <c r="D26" s="1" t="s">
        <v>321</v>
      </c>
      <c r="E26" s="1" t="s">
        <v>322</v>
      </c>
      <c r="F26" s="1" t="s">
        <v>153</v>
      </c>
      <c r="G26" s="1" t="s">
        <v>154</v>
      </c>
      <c r="H26" s="1" t="s">
        <v>155</v>
      </c>
      <c r="I26" s="1" t="s">
        <v>323</v>
      </c>
      <c r="J26" s="1" t="s">
        <v>29</v>
      </c>
      <c r="K26" s="1" t="s">
        <v>324</v>
      </c>
      <c r="L26" s="1" t="s">
        <v>324</v>
      </c>
      <c r="M26" s="1" t="s">
        <v>158</v>
      </c>
      <c r="N26" s="1" t="s">
        <v>158</v>
      </c>
      <c r="O26" s="1" t="s">
        <v>159</v>
      </c>
      <c r="P26" s="1" t="s">
        <v>160</v>
      </c>
      <c r="Q26" s="1" t="s">
        <v>325</v>
      </c>
      <c r="R26" s="1" t="s">
        <v>162</v>
      </c>
      <c r="S26" s="1" t="s">
        <v>163</v>
      </c>
      <c r="T26" s="1" t="s">
        <v>164</v>
      </c>
    </row>
    <row r="27" s="1" customFormat="1" spans="1:20">
      <c r="A27" s="3">
        <v>16048445702</v>
      </c>
      <c r="B27" s="1" t="s">
        <v>326</v>
      </c>
      <c r="C27" s="1" t="s">
        <v>327</v>
      </c>
      <c r="D27" s="1" t="s">
        <v>328</v>
      </c>
      <c r="E27" s="1" t="s">
        <v>329</v>
      </c>
      <c r="F27" s="1" t="s">
        <v>153</v>
      </c>
      <c r="G27" s="1" t="s">
        <v>154</v>
      </c>
      <c r="H27" s="1" t="s">
        <v>155</v>
      </c>
      <c r="I27" s="1" t="s">
        <v>330</v>
      </c>
      <c r="J27" s="1" t="s">
        <v>29</v>
      </c>
      <c r="K27" s="1" t="s">
        <v>331</v>
      </c>
      <c r="L27" s="1" t="s">
        <v>331</v>
      </c>
      <c r="M27" s="1" t="s">
        <v>158</v>
      </c>
      <c r="N27" s="1" t="s">
        <v>158</v>
      </c>
      <c r="O27" s="1" t="s">
        <v>159</v>
      </c>
      <c r="P27" s="1" t="s">
        <v>160</v>
      </c>
      <c r="Q27" s="1" t="s">
        <v>332</v>
      </c>
      <c r="R27" s="1" t="s">
        <v>162</v>
      </c>
      <c r="S27" s="1" t="s">
        <v>163</v>
      </c>
      <c r="T27" s="1" t="s">
        <v>164</v>
      </c>
    </row>
    <row r="28" s="1" customFormat="1" spans="1:20">
      <c r="A28" s="3">
        <v>15862338440</v>
      </c>
      <c r="B28" s="1" t="s">
        <v>333</v>
      </c>
      <c r="C28" s="1" t="s">
        <v>334</v>
      </c>
      <c r="D28" s="1" t="s">
        <v>308</v>
      </c>
      <c r="E28" s="1" t="s">
        <v>335</v>
      </c>
      <c r="F28" s="1" t="s">
        <v>153</v>
      </c>
      <c r="G28" s="1" t="s">
        <v>154</v>
      </c>
      <c r="H28" s="1" t="s">
        <v>155</v>
      </c>
      <c r="I28" s="1" t="s">
        <v>336</v>
      </c>
      <c r="J28" s="1" t="s">
        <v>29</v>
      </c>
      <c r="K28" s="1" t="s">
        <v>337</v>
      </c>
      <c r="L28" s="1" t="s">
        <v>337</v>
      </c>
      <c r="M28" s="1" t="s">
        <v>158</v>
      </c>
      <c r="N28" s="1" t="s">
        <v>158</v>
      </c>
      <c r="O28" s="1" t="s">
        <v>159</v>
      </c>
      <c r="P28" s="1" t="s">
        <v>160</v>
      </c>
      <c r="Q28" s="1" t="s">
        <v>338</v>
      </c>
      <c r="R28" s="1" t="s">
        <v>162</v>
      </c>
      <c r="S28" s="1" t="s">
        <v>163</v>
      </c>
      <c r="T28" s="1" t="s">
        <v>164</v>
      </c>
    </row>
    <row r="29" s="1" customFormat="1" spans="1:20">
      <c r="A29" s="3">
        <v>15772588469</v>
      </c>
      <c r="B29" s="1" t="s">
        <v>339</v>
      </c>
      <c r="C29" s="1" t="s">
        <v>340</v>
      </c>
      <c r="D29" s="1" t="s">
        <v>341</v>
      </c>
      <c r="E29" s="1" t="s">
        <v>342</v>
      </c>
      <c r="F29" s="1" t="s">
        <v>153</v>
      </c>
      <c r="G29" s="1" t="s">
        <v>154</v>
      </c>
      <c r="H29" s="1" t="s">
        <v>155</v>
      </c>
      <c r="I29" s="1" t="s">
        <v>343</v>
      </c>
      <c r="J29" s="1" t="s">
        <v>29</v>
      </c>
      <c r="K29" s="1" t="s">
        <v>344</v>
      </c>
      <c r="L29" s="1" t="s">
        <v>344</v>
      </c>
      <c r="M29" s="1" t="s">
        <v>158</v>
      </c>
      <c r="N29" s="1" t="s">
        <v>158</v>
      </c>
      <c r="O29" s="1" t="s">
        <v>159</v>
      </c>
      <c r="P29" s="1" t="s">
        <v>160</v>
      </c>
      <c r="Q29" s="1" t="s">
        <v>345</v>
      </c>
      <c r="R29" s="1" t="s">
        <v>162</v>
      </c>
      <c r="S29" s="1" t="s">
        <v>163</v>
      </c>
      <c r="T29" s="1" t="s">
        <v>164</v>
      </c>
    </row>
    <row r="30" s="1" customFormat="1" spans="1:20">
      <c r="A30" s="3">
        <v>15656642979</v>
      </c>
      <c r="B30" s="1" t="s">
        <v>346</v>
      </c>
      <c r="C30" s="1" t="s">
        <v>347</v>
      </c>
      <c r="D30" s="1" t="s">
        <v>348</v>
      </c>
      <c r="E30" s="1" t="s">
        <v>349</v>
      </c>
      <c r="F30" s="1" t="s">
        <v>226</v>
      </c>
      <c r="G30" s="1" t="s">
        <v>187</v>
      </c>
      <c r="H30" s="1" t="s">
        <v>155</v>
      </c>
      <c r="I30" s="1" t="s">
        <v>350</v>
      </c>
      <c r="J30" s="1" t="s">
        <v>29</v>
      </c>
      <c r="K30" s="1" t="s">
        <v>351</v>
      </c>
      <c r="L30" s="1" t="s">
        <v>351</v>
      </c>
      <c r="M30" s="1" t="s">
        <v>158</v>
      </c>
      <c r="N30" s="1" t="s">
        <v>158</v>
      </c>
      <c r="O30" s="1" t="s">
        <v>159</v>
      </c>
      <c r="P30" s="1" t="s">
        <v>160</v>
      </c>
      <c r="Q30" s="1" t="s">
        <v>352</v>
      </c>
      <c r="R30" s="1" t="s">
        <v>162</v>
      </c>
      <c r="S30" s="1" t="s">
        <v>163</v>
      </c>
      <c r="T30" s="1" t="s">
        <v>164</v>
      </c>
    </row>
    <row r="31" s="1" customFormat="1" spans="1:20">
      <c r="A31" s="3">
        <v>15253371151</v>
      </c>
      <c r="B31" s="1" t="s">
        <v>353</v>
      </c>
      <c r="C31" s="1" t="s">
        <v>354</v>
      </c>
      <c r="D31" s="1" t="s">
        <v>355</v>
      </c>
      <c r="E31" s="1" t="s">
        <v>356</v>
      </c>
      <c r="F31" s="1" t="s">
        <v>153</v>
      </c>
      <c r="G31" s="1" t="s">
        <v>154</v>
      </c>
      <c r="H31" s="1" t="s">
        <v>155</v>
      </c>
      <c r="I31" s="1" t="s">
        <v>357</v>
      </c>
      <c r="J31" s="1" t="s">
        <v>29</v>
      </c>
      <c r="K31" s="1" t="s">
        <v>157</v>
      </c>
      <c r="L31" s="1" t="s">
        <v>157</v>
      </c>
      <c r="M31" s="1" t="s">
        <v>158</v>
      </c>
      <c r="N31" s="1" t="s">
        <v>158</v>
      </c>
      <c r="O31" s="1" t="s">
        <v>159</v>
      </c>
      <c r="P31" s="1" t="s">
        <v>160</v>
      </c>
      <c r="Q31" s="1" t="s">
        <v>358</v>
      </c>
      <c r="R31" s="1" t="s">
        <v>162</v>
      </c>
      <c r="S31" s="1" t="s">
        <v>163</v>
      </c>
      <c r="T31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2021-09-22T03:39:54Z</dcterms:created>
  <dcterms:modified xsi:type="dcterms:W3CDTF">2021-09-22T03:45:54Z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4CF5816B3A8E4E6FAE404611E86C0419</vt:lpwstr>
  </property>
  <property fmtid="{D5CDD505-2E9C-101B-9397-08002B2CF9AE}" pid="3" name="KSOProductBuildVer">
    <vt:lpwstr>2052-11.1.0.10938</vt:lpwstr>
  </property>
</Properties>
</file>