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<sst xmlns="http://schemas.openxmlformats.org/spreadsheetml/2006/main" count="1105" uniqueCount="280">
  <si>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</si>
  <si>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</si>
  <si>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</si>
  <si>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</si>
  <si>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</si>
  <si>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</si>
  <si>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</si>
  <si>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</si>
  <si>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</si>
  <si>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</si>
  <si>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</si>
  <si>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</si>
  <si>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</si>
  <si>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</si>
  <si>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</si>
  <si>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</si>
  <si>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</si>
  <si>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</si>
  <si>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</si>
  <si>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</si>
  <si>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</si>
  <si>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</si>
  <si>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</si>
  <si>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</si>
  <si>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</si>
  <si>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</si>
  <si>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</si>
  <si>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[珠海]珠海横琴希尔顿花园酒店(68396777)</t>
  </si>
  <si>
    <t>标准双床房&lt;双人入住&gt;&lt;双早&gt;&lt;新酒店礼盒&gt;</t>
  </si>
  <si>
    <t>CNY</t>
  </si>
  <si>
    <t>魏入兵,潘龙,马秋冰</t>
  </si>
  <si>
    <t>CA363210919CNY</t>
  </si>
  <si>
    <t>未提现</t>
  </si>
  <si>
    <t>携程开票</t>
  </si>
  <si>
    <t>[义乌]义乌博览皇冠假日酒店(28121434)</t>
  </si>
  <si>
    <t>皇冠高级套房&lt;双人入住&gt;&lt;内宾&gt;&lt;预付&gt;&lt;双早&gt;</t>
  </si>
  <si>
    <t>祝婷</t>
  </si>
  <si>
    <t>[梅州]梅州英思廷酒店(78507419)</t>
  </si>
  <si>
    <t>廷悦双床房&lt;双床&gt;&lt;双人入住&gt;&lt;无早&gt;</t>
  </si>
  <si>
    <t>吴丽明</t>
  </si>
  <si>
    <t>取消</t>
  </si>
  <si>
    <t>廷悦大床房&lt;大床&gt;&lt;双人入住&gt;&lt;无早&gt;</t>
  </si>
  <si>
    <t>彭聪</t>
  </si>
  <si>
    <t>[安顺]安顺豪生温泉度假酒店(77244103)</t>
  </si>
  <si>
    <t>观庭双床房&lt;双人入住&gt;&lt;中宾&gt;&lt;双早&gt;&lt;新酒店礼盒&gt;</t>
  </si>
  <si>
    <t>毛明荣</t>
  </si>
  <si>
    <t>[舟山]舟山潮起阁海景公寓(80283369)</t>
  </si>
  <si>
    <t>微海景简约标间&lt;无早&gt;</t>
  </si>
  <si>
    <t>黄代斌</t>
  </si>
  <si>
    <t>[梅州]梅州麓湖山酒店(67856423)</t>
  </si>
  <si>
    <t>公寓特惠双床房&lt;双人入住&gt;&lt;内宾&gt;&lt;预付&gt;&lt;双早&gt;&lt;新酒店礼盒&gt;</t>
  </si>
  <si>
    <t>李瑾</t>
  </si>
  <si>
    <t>[晋中]如家商旅酒店（晋中榆次新建北路印象城店）(79867593)</t>
  </si>
  <si>
    <t>商旅高级商务房&lt;大床&gt;&lt;双人入住&gt;&lt;无早&gt;</t>
  </si>
  <si>
    <t>梁冬</t>
  </si>
  <si>
    <t>[广州]广州南沙大酒店(9824699)</t>
  </si>
  <si>
    <t>豪华海景双床房&lt;双人入住&gt;&lt;双早&gt;</t>
  </si>
  <si>
    <t>张鹏,赵芝</t>
  </si>
  <si>
    <t>CA363210920CNY</t>
  </si>
  <si>
    <t>[珠海]珠海御温泉度假村(78240161)</t>
  </si>
  <si>
    <t>云来客栈(二人入格)&lt;双人入住&gt;&lt;双早&gt;</t>
  </si>
  <si>
    <t>姚惠霞</t>
  </si>
  <si>
    <t>豪华海景大床房&lt;双人入住&gt;&lt;双早&gt;</t>
  </si>
  <si>
    <t>孟伟</t>
  </si>
  <si>
    <t>acknowledge</t>
  </si>
  <si>
    <t>胡守清</t>
  </si>
  <si>
    <t>[厦门]锦江之星(厦门集美学村店)(69290343)</t>
  </si>
  <si>
    <t>商务房B&lt;双人入住&gt;&lt;内宾&gt;&lt;预付&gt;&lt;无早&gt;</t>
  </si>
  <si>
    <t>牟毅</t>
  </si>
  <si>
    <t>[英德]英德乡村振兴学院酒店(79100788)</t>
  </si>
  <si>
    <t>清雅园景双床房&lt;双人入住&gt;&lt;双早&gt;</t>
  </si>
  <si>
    <t>梁丽欣</t>
  </si>
  <si>
    <t>[上海]布丁酒店(上海华师大金沙江地铁站店)(10146517)</t>
  </si>
  <si>
    <t>大床房A&lt;双人入住&gt;&lt;内宾&gt;&lt;预付&gt;&lt;无早&gt;</t>
  </si>
  <si>
    <t>韦露萍</t>
  </si>
  <si>
    <t>公寓标准大床房&lt;双人入住&gt;&lt;内宾&gt;&lt;预付&gt;&lt;双早&gt;&lt;新酒店礼盒&gt;</t>
  </si>
  <si>
    <t>雷连</t>
  </si>
  <si>
    <t>[长沙]长沙金麓郁锦香酒店(9820015)</t>
  </si>
  <si>
    <t>高级双床房&lt;双人入住&gt;&lt;无早&gt;</t>
  </si>
  <si>
    <t>甘林</t>
  </si>
  <si>
    <t>[广州]广州圣合骐酒店(78830083)</t>
  </si>
  <si>
    <t>商务大床房&lt;双人入住&gt;&lt;无早&gt;</t>
  </si>
  <si>
    <t>殷志伟</t>
  </si>
  <si>
    <t>何老师</t>
  </si>
  <si>
    <t>[琼海]椰风金隆酒店(琼海银海路旗舰店)(78177090)</t>
  </si>
  <si>
    <t>豪华大床房&lt;双人入住&gt;&lt;无早&gt;</t>
  </si>
  <si>
    <t>蔡文涛</t>
  </si>
  <si>
    <t>纪剑雄</t>
  </si>
  <si>
    <t>叶剑锋</t>
  </si>
  <si>
    <t>[贵阳]贵阳溪山里酒店(77243456)</t>
  </si>
  <si>
    <t>高级双床房&lt;双人入住&gt;&lt;中宾&gt;&lt;双早&gt;</t>
  </si>
  <si>
    <t>朱丽娜</t>
  </si>
  <si>
    <t>[杭州]杭州陆羽君澜度假酒店(80284220)</t>
  </si>
  <si>
    <t>标准大床房&lt;双人入住&gt;&lt;双早&gt;</t>
  </si>
  <si>
    <t>张伟峰,冯俊,徐斌</t>
  </si>
  <si>
    <t>CA363210921CNY</t>
  </si>
  <si>
    <t>主楼标准双床房&lt;双人入住&gt;&lt;内宾&gt;&lt;预付&gt;&lt;双早&gt;&lt;新酒店礼盒&gt;</t>
  </si>
  <si>
    <t>梁盛波</t>
  </si>
  <si>
    <t>钟坤霖</t>
  </si>
  <si>
    <t>[广州]广州白云宾馆(10091524)</t>
  </si>
  <si>
    <t>豪华大床房&lt;双人入住&gt;&lt;双早&gt;</t>
  </si>
  <si>
    <t>余玩莲</t>
  </si>
  <si>
    <t>[长治]如家精选酒店(长治八一广场威远门中路店)(79875101)</t>
  </si>
  <si>
    <t>精选高级商务房&lt;双人入住&gt;&lt;无早&gt;</t>
  </si>
  <si>
    <t>安兴伟</t>
  </si>
  <si>
    <t>CA363210922CNY</t>
  </si>
  <si>
    <t>廷逸双床房&lt;双床&gt;&lt;双人入住&gt;&lt;双早&gt;</t>
  </si>
  <si>
    <t>蒋超毅</t>
  </si>
  <si>
    <t>[英德]英德石头酒店(78167352)</t>
  </si>
  <si>
    <t>园景双人房&lt;双人入住&gt;&lt;双早&gt;</t>
  </si>
  <si>
    <t>唐宪梅,付仕波</t>
  </si>
  <si>
    <t>[上海]上海花园饭店(10117001)</t>
  </si>
  <si>
    <t>高级双床房&lt;内宾&gt;&lt;双人入住&gt;&lt;预付&gt;&lt;双早&gt;</t>
  </si>
  <si>
    <t>刘俐</t>
  </si>
  <si>
    <t>许亚滨</t>
  </si>
  <si>
    <t>邱罗生</t>
  </si>
  <si>
    <t>[和平]和平热龙温泉度假村(78217595)</t>
  </si>
  <si>
    <t>标准双人房&lt;特惠专享&gt;&lt;双人入住&gt;&lt;双早&gt;&lt;新酒店礼盒&gt;</t>
  </si>
  <si>
    <t>叶志军</t>
  </si>
  <si>
    <t>,</t>
  </si>
  <si>
    <t>A210922093403481</t>
  </si>
  <si>
    <t>A210922093453481</t>
  </si>
  <si>
    <t>A210922093525481</t>
  </si>
  <si>
    <t>CNY / HKD 当前参考汇率: 1.201145852</t>
  </si>
  <si>
    <t>总计：14985.73 CNY/
18000.05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</si>
  <si>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</si>
  <si>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</si>
  <si>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</si>
  <si>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</si>
  <si>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</si>
  <si>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</si>
  <si>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</si>
  <si>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</si>
  <si>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</si>
  <si>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</si>
  <si>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</si>
  <si>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</si>
  <si>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</si>
  <si>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</si>
  <si>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</si>
  <si>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</si>
  <si>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</si>
  <si>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</si>
  <si>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2245416</t>
  </si>
  <si>
    <t>和平热龙温泉度假村</t>
  </si>
  <si>
    <t>2021-09-07</t>
  </si>
  <si>
    <t>退房日周结</t>
  </si>
  <si>
    <t>310.00</t>
  </si>
  <si>
    <t>RMB</t>
  </si>
  <si>
    <t>0</t>
  </si>
  <si>
    <t>0.00</t>
  </si>
  <si>
    <t>携程国内直连(DD)</t>
  </si>
  <si>
    <t>2021-09-06 19:30:55</t>
  </si>
  <si>
    <t>否</t>
  </si>
  <si>
    <t>汇智国际旅游发展有限公司</t>
  </si>
  <si>
    <t>直采</t>
  </si>
  <si>
    <t>2245304</t>
  </si>
  <si>
    <t>梅州麓湖山酒店</t>
  </si>
  <si>
    <t>295.80</t>
  </si>
  <si>
    <t>2021-09-06 18:12:50</t>
  </si>
  <si>
    <t>Saas酒店</t>
  </si>
  <si>
    <t>2245164</t>
  </si>
  <si>
    <t>如家精选酒店(长治八一广场威远门中路店)</t>
  </si>
  <si>
    <t>176.00</t>
  </si>
  <si>
    <t>2021-09-06 16:30:47</t>
  </si>
  <si>
    <t>2245163</t>
  </si>
  <si>
    <t>2021-09-06 16:28:45</t>
  </si>
  <si>
    <t>2245003</t>
  </si>
  <si>
    <t>上海花园饭店</t>
  </si>
  <si>
    <t>764.06</t>
  </si>
  <si>
    <t>2021-09-06 13:58:43</t>
  </si>
  <si>
    <t>直连</t>
  </si>
  <si>
    <t>2244929</t>
  </si>
  <si>
    <t>石头酒店</t>
  </si>
  <si>
    <t>456.00</t>
  </si>
  <si>
    <t>2021-09-06 12:37:37</t>
  </si>
  <si>
    <t>2021-09-05</t>
  </si>
  <si>
    <t>2244452</t>
  </si>
  <si>
    <t>广州白云宾馆</t>
  </si>
  <si>
    <t>558.00</t>
  </si>
  <si>
    <t>2021-09-05 21:24:28</t>
  </si>
  <si>
    <t>2244004</t>
  </si>
  <si>
    <t>长沙金麓郁锦香酒店</t>
  </si>
  <si>
    <t>337.00</t>
  </si>
  <si>
    <t>2021-09-05 14:21:12</t>
  </si>
  <si>
    <t>2243948</t>
  </si>
  <si>
    <t>326.40</t>
  </si>
  <si>
    <t>2021-09-05 13:06:57</t>
  </si>
  <si>
    <t>2243761</t>
  </si>
  <si>
    <t>梅州英思廷酒店</t>
  </si>
  <si>
    <t>499.80</t>
  </si>
  <si>
    <t>2021-09-05 10:09:19</t>
  </si>
  <si>
    <t>2021-09-04</t>
  </si>
  <si>
    <t>2243472</t>
  </si>
  <si>
    <t>贵阳溪山里酒店</t>
  </si>
  <si>
    <t>502.86</t>
  </si>
  <si>
    <t>2021-09-04 21:57:57</t>
  </si>
  <si>
    <t>2243398</t>
  </si>
  <si>
    <t>2021-09-04 21:09:51</t>
  </si>
  <si>
    <t>2243378</t>
  </si>
  <si>
    <t>广州圣合骐酒店</t>
  </si>
  <si>
    <t>81.60</t>
  </si>
  <si>
    <t>2021-09-04 20:52:58</t>
  </si>
  <si>
    <t>2243364</t>
  </si>
  <si>
    <t>椰风金隆酒店(琼海银海路旗舰店)</t>
  </si>
  <si>
    <t>234.00</t>
  </si>
  <si>
    <t>2021-09-04 20:32:26</t>
  </si>
  <si>
    <t>2243357</t>
  </si>
  <si>
    <t>舟山潮起阁海景公寓</t>
  </si>
  <si>
    <t>105.00</t>
  </si>
  <si>
    <t>2021-09-04 20:58:16</t>
  </si>
  <si>
    <t>2243159</t>
  </si>
  <si>
    <t>2021-09-04 17:46:09</t>
  </si>
  <si>
    <t>2243145</t>
  </si>
  <si>
    <t>2021-09-04 17:36:35</t>
  </si>
  <si>
    <t>2243004</t>
  </si>
  <si>
    <t>2021-09-04 15:04:49</t>
  </si>
  <si>
    <t>2242767</t>
  </si>
  <si>
    <t>2021-09-04 11:04:15</t>
  </si>
  <si>
    <t>2242634</t>
  </si>
  <si>
    <t>安顺豪生温泉度假酒店</t>
  </si>
  <si>
    <t>368.22</t>
  </si>
  <si>
    <t>2021-09-04 07:51:56</t>
  </si>
  <si>
    <t>2021-09-03</t>
  </si>
  <si>
    <t>2242277</t>
  </si>
  <si>
    <t>如家商旅酒店(晋中榆次新建北路印象城店)</t>
  </si>
  <si>
    <t>177.00</t>
  </si>
  <si>
    <t>2021-09-03 21:03:35</t>
  </si>
  <si>
    <t>2241995</t>
  </si>
  <si>
    <t>265.20</t>
  </si>
  <si>
    <t>2021-09-03 17:30:09</t>
  </si>
  <si>
    <t>2241948</t>
  </si>
  <si>
    <t>2021-09-03 16:58:56</t>
  </si>
  <si>
    <t>2241808</t>
  </si>
  <si>
    <t>英德乡村振兴学院酒店</t>
  </si>
  <si>
    <t>290.00</t>
  </si>
  <si>
    <t>-290</t>
  </si>
  <si>
    <t>2021-09-03 15:19:56</t>
  </si>
  <si>
    <t>2241792</t>
  </si>
  <si>
    <t>布丁酒店(上海华师大金沙江地铁站店)</t>
  </si>
  <si>
    <t>162.24</t>
  </si>
  <si>
    <t>2021-09-03 14:04:18</t>
  </si>
  <si>
    <t>2241770</t>
  </si>
  <si>
    <t>2021-09-03 14:28:30</t>
  </si>
  <si>
    <t>2241610</t>
  </si>
  <si>
    <t>锦江之星(厦门集美学村店)</t>
  </si>
  <si>
    <t>365.01</t>
  </si>
  <si>
    <t>2021-09-03 11:23:21</t>
  </si>
  <si>
    <t>2241482</t>
  </si>
  <si>
    <t>2021-09-03 08:44:50</t>
  </si>
  <si>
    <t>2241477</t>
  </si>
  <si>
    <t>广州南沙大酒店</t>
  </si>
  <si>
    <t>1068.00</t>
  </si>
  <si>
    <t>2021-09-03 08:48:34</t>
  </si>
  <si>
    <t>2241476</t>
  </si>
  <si>
    <t>2021-09-03 08:56:44</t>
  </si>
  <si>
    <t>2241445</t>
  </si>
  <si>
    <t>207.06</t>
  </si>
  <si>
    <t>2021-09-03 08:15:21</t>
  </si>
  <si>
    <t>2021-09-02</t>
  </si>
  <si>
    <t>2241249</t>
  </si>
  <si>
    <t>御温泉酒店</t>
  </si>
  <si>
    <t>890.00</t>
  </si>
  <si>
    <t>2021-09-03 10:07:23</t>
  </si>
  <si>
    <t>2241172</t>
  </si>
  <si>
    <t>1936.00</t>
  </si>
  <si>
    <t>2021-09-03 12:47:20</t>
  </si>
  <si>
    <t>2021-09-01</t>
  </si>
  <si>
    <t>2239347</t>
  </si>
  <si>
    <t>珠海横琴希尔顿花园酒店</t>
  </si>
  <si>
    <t>1500.00</t>
  </si>
  <si>
    <t>2021-09-01 14:49:36</t>
  </si>
  <si>
    <t>2021-08-31</t>
  </si>
  <si>
    <t>2238251</t>
  </si>
  <si>
    <t>2021-08-31 14:55:52</t>
  </si>
  <si>
    <t>2021-08-11</t>
  </si>
  <si>
    <t>2220784</t>
  </si>
  <si>
    <t>广州琥珀东方酒店</t>
  </si>
  <si>
    <t>欧阳玮泽</t>
  </si>
  <si>
    <t>2021-08-11 10:01:56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</si>
</sst>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16182601660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44442</v>
      </c>
      <c r="G2" s="5">
        <v>44443</v>
      </c>
      <c r="H2" s="4">
        <v>3</v>
      </c>
      <c r="I2" s="4">
        <v>1</v>
      </c>
      <c r="J2" s="4">
        <v>3</v>
      </c>
      <c r="K2" s="4" t="s">
        <v>29</v>
      </c>
      <c r="L2" s="4">
        <v>1500</v>
      </c>
      <c r="M2" s="4">
        <v>1500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44440</v>
      </c>
      <c r="S2" s="5">
        <v>44458</v>
      </c>
      <c r="T2" s="4" t="s">
        <v>33</v>
      </c>
      <c r="U2" s="4">
        <v>1500</v>
      </c>
      <c r="V2" s="4">
        <v>0</v>
      </c>
      <c r="W2" s="4">
        <v>0</v>
      </c>
      <c r="X2" s="4">
        <v>2239347</v>
      </c>
      <c r="Y2" s="4">
        <v>3193175947</v>
      </c>
    </row>
    <row r="3" s="4" customFormat="1" spans="1:24">
      <c r="A3" s="4">
        <v>16190811763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44443</v>
      </c>
      <c r="H3" s="4">
        <v>1</v>
      </c>
      <c r="I3" s="4">
        <v>1</v>
      </c>
      <c r="J3" s="4">
        <v>1</v>
      </c>
      <c r="K3" s="4" t="s">
        <v>29</v>
      </c>
      <c r="L3" s="4">
        <v>867.21</v>
      </c>
      <c r="M3" s="4">
        <v>867.21</v>
      </c>
      <c r="N3" s="4" t="s">
        <v>36</v>
      </c>
      <c r="O3" s="4" t="s">
        <v>31</v>
      </c>
      <c r="P3" s="4" t="s">
        <v>32</v>
      </c>
      <c r="Q3" s="4">
        <v>0</v>
      </c>
      <c r="R3" s="6">
        <v>44441</v>
      </c>
      <c r="S3" s="5">
        <v>44458</v>
      </c>
      <c r="T3" s="4" t="s">
        <v>33</v>
      </c>
      <c r="U3" s="4">
        <v>867.21</v>
      </c>
      <c r="V3" s="4">
        <v>0</v>
      </c>
      <c r="W3" s="4">
        <v>0</v>
      </c>
      <c r="X3" s="4">
        <v>2240714</v>
      </c>
    </row>
    <row r="4" s="4" customFormat="1" spans="1:24">
      <c r="A4" s="4">
        <v>16173853993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44442</v>
      </c>
      <c r="G4" s="5">
        <v>44443</v>
      </c>
      <c r="H4" s="4">
        <v>1</v>
      </c>
      <c r="I4" s="4">
        <v>1</v>
      </c>
      <c r="J4" s="4">
        <v>1</v>
      </c>
      <c r="K4" s="4" t="s">
        <v>29</v>
      </c>
      <c r="L4" s="4">
        <v>207.06</v>
      </c>
      <c r="M4" s="4">
        <v>207.06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44458</v>
      </c>
      <c r="T4" s="4" t="s">
        <v>33</v>
      </c>
      <c r="U4" s="4">
        <v>207.06</v>
      </c>
      <c r="V4" s="4">
        <v>0</v>
      </c>
      <c r="W4" s="4">
        <v>0</v>
      </c>
      <c r="X4" s="4">
        <v>2238251</v>
      </c>
    </row>
    <row r="5" s="4" customFormat="1" spans="1:24">
      <c r="A5" s="4">
        <v>16190811763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44442</v>
      </c>
      <c r="G5" s="5">
        <v>44443</v>
      </c>
      <c r="H5" s="4">
        <v>1</v>
      </c>
      <c r="I5" s="4">
        <v>1</v>
      </c>
      <c r="J5" s="4">
        <v>1</v>
      </c>
      <c r="K5" s="4" t="s">
        <v>29</v>
      </c>
      <c r="L5" s="4">
        <v>-867.21</v>
      </c>
      <c r="M5" s="4">
        <v>-867.21</v>
      </c>
      <c r="N5" s="4" t="s">
        <v>36</v>
      </c>
      <c r="O5" s="4" t="s">
        <v>31</v>
      </c>
      <c r="P5" s="4" t="s">
        <v>32</v>
      </c>
      <c r="Q5" s="4">
        <v>0</v>
      </c>
      <c r="R5" s="6">
        <v>44441</v>
      </c>
      <c r="S5" s="5">
        <v>44458</v>
      </c>
      <c r="T5" s="4" t="s">
        <v>33</v>
      </c>
      <c r="U5" s="4">
        <v>-867.21</v>
      </c>
      <c r="V5" s="4">
        <v>0</v>
      </c>
      <c r="W5" s="4">
        <v>0</v>
      </c>
      <c r="X5" s="4">
        <v>2240714</v>
      </c>
    </row>
    <row r="6" s="4" customFormat="1" spans="1:23">
      <c r="A6" s="4">
        <v>16193921957</v>
      </c>
      <c r="B6" s="4" t="s">
        <v>25</v>
      </c>
      <c r="C6" s="4" t="s">
        <v>26</v>
      </c>
      <c r="D6" s="4" t="s">
        <v>37</v>
      </c>
      <c r="E6" s="4" t="s">
        <v>41</v>
      </c>
      <c r="F6" s="5">
        <v>44442</v>
      </c>
      <c r="G6" s="5">
        <v>44443</v>
      </c>
      <c r="H6" s="4">
        <v>1</v>
      </c>
      <c r="I6" s="4">
        <v>1</v>
      </c>
      <c r="J6" s="4">
        <v>1</v>
      </c>
      <c r="K6" s="4" t="s">
        <v>29</v>
      </c>
      <c r="L6" s="4">
        <v>207.06</v>
      </c>
      <c r="M6" s="4">
        <v>207.06</v>
      </c>
      <c r="N6" s="4" t="s">
        <v>42</v>
      </c>
      <c r="O6" s="4" t="s">
        <v>31</v>
      </c>
      <c r="P6" s="4" t="s">
        <v>32</v>
      </c>
      <c r="Q6" s="4">
        <v>0</v>
      </c>
      <c r="R6" s="6">
        <v>44442</v>
      </c>
      <c r="S6" s="5">
        <v>44458</v>
      </c>
      <c r="T6" s="4" t="s">
        <v>33</v>
      </c>
      <c r="U6" s="4">
        <v>207.06</v>
      </c>
      <c r="V6" s="4">
        <v>0</v>
      </c>
      <c r="W6" s="4">
        <v>0</v>
      </c>
    </row>
    <row r="7" s="4" customFormat="1" spans="1:24">
      <c r="A7" s="4">
        <v>16194085851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44442</v>
      </c>
      <c r="G7" s="5">
        <v>44443</v>
      </c>
      <c r="H7" s="4">
        <v>1</v>
      </c>
      <c r="I7" s="4">
        <v>1</v>
      </c>
      <c r="J7" s="4">
        <v>1</v>
      </c>
      <c r="K7" s="4" t="s">
        <v>29</v>
      </c>
      <c r="L7" s="4">
        <v>368.22</v>
      </c>
      <c r="M7" s="4">
        <v>368.22</v>
      </c>
      <c r="N7" s="4" t="s">
        <v>45</v>
      </c>
      <c r="O7" s="4" t="s">
        <v>31</v>
      </c>
      <c r="P7" s="4" t="s">
        <v>32</v>
      </c>
      <c r="Q7" s="4">
        <v>0</v>
      </c>
      <c r="R7" s="6">
        <v>44442</v>
      </c>
      <c r="S7" s="5">
        <v>44458</v>
      </c>
      <c r="T7" s="4" t="s">
        <v>33</v>
      </c>
      <c r="U7" s="4">
        <v>368.22</v>
      </c>
      <c r="V7" s="4">
        <v>0</v>
      </c>
      <c r="W7" s="4">
        <v>0</v>
      </c>
      <c r="X7" s="4">
        <v>2241482</v>
      </c>
    </row>
    <row r="8" s="4" customFormat="1" spans="1:23">
      <c r="A8" s="4">
        <v>16196277116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44442</v>
      </c>
      <c r="G8" s="5">
        <v>44443</v>
      </c>
      <c r="H8" s="4">
        <v>1</v>
      </c>
      <c r="I8" s="4">
        <v>1</v>
      </c>
      <c r="J8" s="4">
        <v>1</v>
      </c>
      <c r="K8" s="4" t="s">
        <v>29</v>
      </c>
      <c r="L8" s="4">
        <v>105</v>
      </c>
      <c r="M8" s="4">
        <v>105</v>
      </c>
      <c r="N8" s="4" t="s">
        <v>48</v>
      </c>
      <c r="O8" s="4" t="s">
        <v>31</v>
      </c>
      <c r="P8" s="4" t="s">
        <v>32</v>
      </c>
      <c r="Q8" s="4">
        <v>0</v>
      </c>
      <c r="R8" s="6">
        <v>44442</v>
      </c>
      <c r="S8" s="5">
        <v>44458</v>
      </c>
      <c r="T8" s="4" t="s">
        <v>33</v>
      </c>
      <c r="U8" s="4">
        <v>105</v>
      </c>
      <c r="V8" s="4">
        <v>0</v>
      </c>
      <c r="W8" s="4">
        <v>0</v>
      </c>
    </row>
    <row r="9" s="4" customFormat="1" spans="1:25">
      <c r="A9" s="4">
        <v>16199027952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44442</v>
      </c>
      <c r="G9" s="5">
        <v>44443</v>
      </c>
      <c r="H9" s="4">
        <v>1</v>
      </c>
      <c r="I9" s="4">
        <v>1</v>
      </c>
      <c r="J9" s="4">
        <v>1</v>
      </c>
      <c r="K9" s="4" t="s">
        <v>29</v>
      </c>
      <c r="L9" s="4">
        <v>265.2</v>
      </c>
      <c r="M9" s="4">
        <v>265.2</v>
      </c>
      <c r="N9" s="4" t="s">
        <v>51</v>
      </c>
      <c r="O9" s="4" t="s">
        <v>31</v>
      </c>
      <c r="P9" s="4" t="s">
        <v>32</v>
      </c>
      <c r="Q9" s="4">
        <v>0</v>
      </c>
      <c r="R9" s="6">
        <v>44442</v>
      </c>
      <c r="S9" s="5">
        <v>44458</v>
      </c>
      <c r="T9" s="4" t="s">
        <v>33</v>
      </c>
      <c r="U9" s="4">
        <v>265.2</v>
      </c>
      <c r="V9" s="4">
        <v>0</v>
      </c>
      <c r="W9" s="4">
        <v>0</v>
      </c>
      <c r="X9" s="4">
        <v>2241995</v>
      </c>
      <c r="Y9" s="4">
        <v>213549</v>
      </c>
    </row>
    <row r="10" s="4" customFormat="1" spans="1:24">
      <c r="A10" s="4">
        <v>16200893019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44442</v>
      </c>
      <c r="G10" s="5">
        <v>44443</v>
      </c>
      <c r="H10" s="4">
        <v>1</v>
      </c>
      <c r="I10" s="4">
        <v>1</v>
      </c>
      <c r="J10" s="4">
        <v>1</v>
      </c>
      <c r="K10" s="4" t="s">
        <v>29</v>
      </c>
      <c r="L10" s="4">
        <v>177</v>
      </c>
      <c r="M10" s="4">
        <v>177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44442</v>
      </c>
      <c r="S10" s="5">
        <v>44458</v>
      </c>
      <c r="T10" s="4" t="s">
        <v>33</v>
      </c>
      <c r="U10" s="4">
        <v>177</v>
      </c>
      <c r="V10" s="4">
        <v>0</v>
      </c>
      <c r="W10" s="4">
        <v>0</v>
      </c>
      <c r="X10" s="4">
        <v>2242277</v>
      </c>
    </row>
    <row r="11" s="4" customFormat="1" spans="1:24">
      <c r="A11" s="4">
        <v>16192968590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44443</v>
      </c>
      <c r="G11" s="5">
        <v>44444</v>
      </c>
      <c r="H11" s="4">
        <v>2</v>
      </c>
      <c r="I11" s="4">
        <v>1</v>
      </c>
      <c r="J11" s="4">
        <v>2</v>
      </c>
      <c r="K11" s="4" t="s">
        <v>29</v>
      </c>
      <c r="L11" s="4">
        <v>1936</v>
      </c>
      <c r="M11" s="4">
        <v>1936</v>
      </c>
      <c r="N11" s="4" t="s">
        <v>57</v>
      </c>
      <c r="O11" s="4" t="s">
        <v>58</v>
      </c>
      <c r="P11" s="4" t="s">
        <v>32</v>
      </c>
      <c r="Q11" s="4">
        <v>0</v>
      </c>
      <c r="R11" s="6">
        <v>44441</v>
      </c>
      <c r="S11" s="5">
        <v>44459</v>
      </c>
      <c r="T11" s="4" t="s">
        <v>33</v>
      </c>
      <c r="U11" s="4">
        <v>1936</v>
      </c>
      <c r="V11" s="4">
        <v>0</v>
      </c>
      <c r="W11" s="4">
        <v>0</v>
      </c>
      <c r="X11" s="4">
        <v>2241172</v>
      </c>
    </row>
    <row r="12" s="4" customFormat="1" spans="1:25">
      <c r="A12" s="4">
        <v>16193263997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44443</v>
      </c>
      <c r="G12" s="5">
        <v>44444</v>
      </c>
      <c r="H12" s="4">
        <v>1</v>
      </c>
      <c r="I12" s="4">
        <v>1</v>
      </c>
      <c r="J12" s="4">
        <v>1</v>
      </c>
      <c r="K12" s="4" t="s">
        <v>29</v>
      </c>
      <c r="L12" s="4">
        <v>890</v>
      </c>
      <c r="M12" s="4">
        <v>890</v>
      </c>
      <c r="N12" s="4" t="s">
        <v>61</v>
      </c>
      <c r="O12" s="4" t="s">
        <v>58</v>
      </c>
      <c r="P12" s="4" t="s">
        <v>32</v>
      </c>
      <c r="Q12" s="4">
        <v>0</v>
      </c>
      <c r="R12" s="6">
        <v>44441</v>
      </c>
      <c r="S12" s="5">
        <v>44459</v>
      </c>
      <c r="T12" s="4" t="s">
        <v>33</v>
      </c>
      <c r="U12" s="4">
        <v>890</v>
      </c>
      <c r="V12" s="4">
        <v>0</v>
      </c>
      <c r="W12" s="4">
        <v>0</v>
      </c>
      <c r="X12" s="4">
        <v>2241249</v>
      </c>
      <c r="Y12" s="4">
        <v>2109030018</v>
      </c>
    </row>
    <row r="13" s="4" customFormat="1" spans="1:25">
      <c r="A13" s="4">
        <v>16194046310</v>
      </c>
      <c r="B13" s="4" t="s">
        <v>25</v>
      </c>
      <c r="C13" s="4" t="s">
        <v>26</v>
      </c>
      <c r="D13" s="4" t="s">
        <v>55</v>
      </c>
      <c r="E13" s="4" t="s">
        <v>62</v>
      </c>
      <c r="F13" s="5">
        <v>44443</v>
      </c>
      <c r="G13" s="5">
        <v>44444</v>
      </c>
      <c r="H13" s="4">
        <v>1</v>
      </c>
      <c r="I13" s="4">
        <v>1</v>
      </c>
      <c r="J13" s="4">
        <v>1</v>
      </c>
      <c r="K13" s="4" t="s">
        <v>29</v>
      </c>
      <c r="L13" s="4">
        <v>1068</v>
      </c>
      <c r="M13" s="4">
        <v>1068</v>
      </c>
      <c r="N13" s="4" t="s">
        <v>63</v>
      </c>
      <c r="O13" s="4" t="s">
        <v>58</v>
      </c>
      <c r="P13" s="4" t="s">
        <v>32</v>
      </c>
      <c r="Q13" s="4">
        <v>0</v>
      </c>
      <c r="R13" s="6">
        <v>44442</v>
      </c>
      <c r="S13" s="5">
        <v>44459</v>
      </c>
      <c r="T13" s="4" t="s">
        <v>33</v>
      </c>
      <c r="U13" s="4">
        <v>1068</v>
      </c>
      <c r="V13" s="4">
        <v>0</v>
      </c>
      <c r="W13" s="4">
        <v>0</v>
      </c>
      <c r="X13" s="4">
        <v>2241476</v>
      </c>
      <c r="Y13" s="4" t="s">
        <v>64</v>
      </c>
    </row>
    <row r="14" s="4" customFormat="1" spans="1:24">
      <c r="A14" s="4">
        <v>16194053467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44443</v>
      </c>
      <c r="G14" s="5">
        <v>44444</v>
      </c>
      <c r="H14" s="4">
        <v>1</v>
      </c>
      <c r="I14" s="4">
        <v>1</v>
      </c>
      <c r="J14" s="4">
        <v>1</v>
      </c>
      <c r="K14" s="4" t="s">
        <v>29</v>
      </c>
      <c r="L14" s="4">
        <v>1068</v>
      </c>
      <c r="M14" s="4">
        <v>1068</v>
      </c>
      <c r="N14" s="4" t="s">
        <v>65</v>
      </c>
      <c r="O14" s="4" t="s">
        <v>58</v>
      </c>
      <c r="P14" s="4" t="s">
        <v>32</v>
      </c>
      <c r="Q14" s="4">
        <v>0</v>
      </c>
      <c r="R14" s="6">
        <v>44442</v>
      </c>
      <c r="S14" s="5">
        <v>44459</v>
      </c>
      <c r="T14" s="4" t="s">
        <v>33</v>
      </c>
      <c r="U14" s="4">
        <v>1068</v>
      </c>
      <c r="V14" s="4">
        <v>0</v>
      </c>
      <c r="W14" s="4">
        <v>0</v>
      </c>
      <c r="X14" s="4">
        <v>2241477</v>
      </c>
    </row>
    <row r="15" s="4" customFormat="1" spans="1:25">
      <c r="A15" s="4">
        <v>16194666519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44442</v>
      </c>
      <c r="G15" s="5">
        <v>44444</v>
      </c>
      <c r="H15" s="4">
        <v>1</v>
      </c>
      <c r="I15" s="4">
        <v>2</v>
      </c>
      <c r="J15" s="4">
        <v>2</v>
      </c>
      <c r="K15" s="4" t="s">
        <v>29</v>
      </c>
      <c r="L15" s="4">
        <v>365.01</v>
      </c>
      <c r="M15" s="4">
        <v>365.01</v>
      </c>
      <c r="N15" s="4" t="s">
        <v>68</v>
      </c>
      <c r="O15" s="4" t="s">
        <v>58</v>
      </c>
      <c r="P15" s="4" t="s">
        <v>32</v>
      </c>
      <c r="Q15" s="4">
        <v>0</v>
      </c>
      <c r="R15" s="6">
        <v>44442</v>
      </c>
      <c r="S15" s="5">
        <v>44459</v>
      </c>
      <c r="T15" s="4" t="s">
        <v>33</v>
      </c>
      <c r="U15" s="4">
        <v>365.01</v>
      </c>
      <c r="V15" s="4">
        <v>0</v>
      </c>
      <c r="W15" s="4">
        <v>0</v>
      </c>
      <c r="X15" s="4">
        <v>2241610</v>
      </c>
      <c r="Y15" s="4">
        <v>103828297064</v>
      </c>
    </row>
    <row r="16" s="4" customFormat="1" spans="1:25">
      <c r="A16" s="4">
        <v>16195432850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44443</v>
      </c>
      <c r="G16" s="5">
        <v>44444</v>
      </c>
      <c r="H16" s="4">
        <v>1</v>
      </c>
      <c r="I16" s="4">
        <v>1</v>
      </c>
      <c r="J16" s="4">
        <v>1</v>
      </c>
      <c r="K16" s="4" t="s">
        <v>29</v>
      </c>
      <c r="L16" s="4">
        <v>290</v>
      </c>
      <c r="M16" s="4">
        <v>290</v>
      </c>
      <c r="N16" s="4" t="s">
        <v>71</v>
      </c>
      <c r="O16" s="4" t="s">
        <v>58</v>
      </c>
      <c r="P16" s="4" t="s">
        <v>32</v>
      </c>
      <c r="Q16" s="4">
        <v>0</v>
      </c>
      <c r="R16" s="6">
        <v>44442</v>
      </c>
      <c r="S16" s="5">
        <v>44459</v>
      </c>
      <c r="T16" s="4" t="s">
        <v>33</v>
      </c>
      <c r="U16" s="4">
        <v>290</v>
      </c>
      <c r="V16" s="4">
        <v>0</v>
      </c>
      <c r="W16" s="4">
        <v>0</v>
      </c>
      <c r="X16" s="4">
        <v>2241770</v>
      </c>
      <c r="Y16" s="4" t="s">
        <v>64</v>
      </c>
    </row>
    <row r="17" s="4" customFormat="1" spans="1:24">
      <c r="A17" s="4">
        <v>16195506007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44443</v>
      </c>
      <c r="G17" s="5">
        <v>44444</v>
      </c>
      <c r="H17" s="4">
        <v>1</v>
      </c>
      <c r="I17" s="4">
        <v>1</v>
      </c>
      <c r="J17" s="4">
        <v>1</v>
      </c>
      <c r="K17" s="4" t="s">
        <v>29</v>
      </c>
      <c r="L17" s="4">
        <v>162.24</v>
      </c>
      <c r="M17" s="4">
        <v>162.24</v>
      </c>
      <c r="N17" s="4" t="s">
        <v>74</v>
      </c>
      <c r="O17" s="4" t="s">
        <v>58</v>
      </c>
      <c r="P17" s="4" t="s">
        <v>32</v>
      </c>
      <c r="Q17" s="4">
        <v>0</v>
      </c>
      <c r="R17" s="6">
        <v>44442</v>
      </c>
      <c r="S17" s="5">
        <v>44459</v>
      </c>
      <c r="T17" s="4" t="s">
        <v>33</v>
      </c>
      <c r="U17" s="4">
        <v>162.24</v>
      </c>
      <c r="V17" s="4">
        <v>0</v>
      </c>
      <c r="W17" s="4">
        <v>0</v>
      </c>
      <c r="X17" s="4">
        <v>2241792</v>
      </c>
    </row>
    <row r="18" s="4" customFormat="1" spans="1:23">
      <c r="A18" s="4">
        <v>16195559236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44443</v>
      </c>
      <c r="G18" s="5">
        <v>44444</v>
      </c>
      <c r="H18" s="4">
        <v>1</v>
      </c>
      <c r="I18" s="4">
        <v>1</v>
      </c>
      <c r="J18" s="4">
        <v>1</v>
      </c>
      <c r="K18" s="4" t="s">
        <v>29</v>
      </c>
      <c r="L18" s="4">
        <v>290</v>
      </c>
      <c r="M18" s="4">
        <v>290</v>
      </c>
      <c r="N18" s="4" t="s">
        <v>71</v>
      </c>
      <c r="O18" s="4" t="s">
        <v>58</v>
      </c>
      <c r="P18" s="4" t="s">
        <v>32</v>
      </c>
      <c r="Q18" s="4">
        <v>0</v>
      </c>
      <c r="R18" s="6">
        <v>44442</v>
      </c>
      <c r="S18" s="5">
        <v>44459</v>
      </c>
      <c r="T18" s="4" t="s">
        <v>33</v>
      </c>
      <c r="U18" s="4">
        <v>290</v>
      </c>
      <c r="V18" s="4">
        <v>0</v>
      </c>
      <c r="W18" s="4">
        <v>0</v>
      </c>
    </row>
    <row r="19" s="4" customFormat="1" spans="1:25">
      <c r="A19" s="4">
        <v>16202354228</v>
      </c>
      <c r="B19" s="4" t="s">
        <v>25</v>
      </c>
      <c r="C19" s="4" t="s">
        <v>26</v>
      </c>
      <c r="D19" s="4" t="s">
        <v>43</v>
      </c>
      <c r="E19" s="4" t="s">
        <v>44</v>
      </c>
      <c r="F19" s="5">
        <v>44443</v>
      </c>
      <c r="G19" s="5">
        <v>44444</v>
      </c>
      <c r="H19" s="4">
        <v>1</v>
      </c>
      <c r="I19" s="4">
        <v>1</v>
      </c>
      <c r="J19" s="4">
        <v>1</v>
      </c>
      <c r="K19" s="4" t="s">
        <v>29</v>
      </c>
      <c r="L19" s="4">
        <v>368.22</v>
      </c>
      <c r="M19" s="4">
        <v>368.22</v>
      </c>
      <c r="N19" s="4" t="s">
        <v>45</v>
      </c>
      <c r="O19" s="4" t="s">
        <v>58</v>
      </c>
      <c r="P19" s="4" t="s">
        <v>32</v>
      </c>
      <c r="Q19" s="4">
        <v>0</v>
      </c>
      <c r="R19" s="6">
        <v>44443</v>
      </c>
      <c r="S19" s="5">
        <v>44459</v>
      </c>
      <c r="T19" s="4" t="s">
        <v>33</v>
      </c>
      <c r="U19" s="4">
        <v>368.22</v>
      </c>
      <c r="V19" s="4">
        <v>0</v>
      </c>
      <c r="W19" s="4">
        <v>0</v>
      </c>
      <c r="X19" s="4">
        <v>2242634</v>
      </c>
      <c r="Y19" s="4">
        <v>1100139</v>
      </c>
    </row>
    <row r="20" s="4" customFormat="1" spans="1:25">
      <c r="A20" s="4">
        <v>16202950799</v>
      </c>
      <c r="B20" s="4" t="s">
        <v>25</v>
      </c>
      <c r="C20" s="4" t="s">
        <v>26</v>
      </c>
      <c r="D20" s="4" t="s">
        <v>49</v>
      </c>
      <c r="E20" s="4" t="s">
        <v>75</v>
      </c>
      <c r="F20" s="5">
        <v>44443</v>
      </c>
      <c r="G20" s="5">
        <v>44444</v>
      </c>
      <c r="H20" s="4">
        <v>1</v>
      </c>
      <c r="I20" s="4">
        <v>1</v>
      </c>
      <c r="J20" s="4">
        <v>1</v>
      </c>
      <c r="K20" s="4" t="s">
        <v>29</v>
      </c>
      <c r="L20" s="4">
        <v>295.8</v>
      </c>
      <c r="M20" s="4">
        <v>295.8</v>
      </c>
      <c r="N20" s="4" t="s">
        <v>76</v>
      </c>
      <c r="O20" s="4" t="s">
        <v>58</v>
      </c>
      <c r="P20" s="4" t="s">
        <v>32</v>
      </c>
      <c r="Q20" s="4">
        <v>0</v>
      </c>
      <c r="R20" s="6">
        <v>44443</v>
      </c>
      <c r="S20" s="5">
        <v>44459</v>
      </c>
      <c r="T20" s="4" t="s">
        <v>33</v>
      </c>
      <c r="U20" s="4">
        <v>295.8</v>
      </c>
      <c r="V20" s="4">
        <v>0</v>
      </c>
      <c r="W20" s="4">
        <v>0</v>
      </c>
      <c r="X20" s="4">
        <v>2242767</v>
      </c>
      <c r="Y20" s="4">
        <v>215238</v>
      </c>
    </row>
    <row r="21" s="4" customFormat="1" spans="1:23">
      <c r="A21" s="4">
        <v>16195559236</v>
      </c>
      <c r="B21" s="4" t="s">
        <v>25</v>
      </c>
      <c r="C21" s="4" t="s">
        <v>40</v>
      </c>
      <c r="D21" s="4" t="s">
        <v>69</v>
      </c>
      <c r="E21" s="4" t="s">
        <v>70</v>
      </c>
      <c r="F21" s="5">
        <v>44443</v>
      </c>
      <c r="G21" s="5">
        <v>44444</v>
      </c>
      <c r="H21" s="4">
        <v>1</v>
      </c>
      <c r="I21" s="4">
        <v>1</v>
      </c>
      <c r="J21" s="4">
        <v>1</v>
      </c>
      <c r="K21" s="4" t="s">
        <v>29</v>
      </c>
      <c r="L21" s="4">
        <v>-290</v>
      </c>
      <c r="M21" s="4">
        <v>-290</v>
      </c>
      <c r="N21" s="4" t="s">
        <v>71</v>
      </c>
      <c r="O21" s="4" t="s">
        <v>58</v>
      </c>
      <c r="P21" s="4" t="s">
        <v>32</v>
      </c>
      <c r="Q21" s="4">
        <v>0</v>
      </c>
      <c r="R21" s="6">
        <v>44442</v>
      </c>
      <c r="S21" s="5">
        <v>44459</v>
      </c>
      <c r="T21" s="4" t="s">
        <v>33</v>
      </c>
      <c r="U21" s="4">
        <v>-290</v>
      </c>
      <c r="V21" s="4">
        <v>0</v>
      </c>
      <c r="W21" s="4">
        <v>0</v>
      </c>
    </row>
    <row r="22" s="4" customFormat="1" spans="1:25">
      <c r="A22" s="4">
        <v>16204100252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44443</v>
      </c>
      <c r="G22" s="5">
        <v>44444</v>
      </c>
      <c r="H22" s="4">
        <v>1</v>
      </c>
      <c r="I22" s="4">
        <v>1</v>
      </c>
      <c r="J22" s="4">
        <v>1</v>
      </c>
      <c r="K22" s="4" t="s">
        <v>29</v>
      </c>
      <c r="L22" s="4">
        <v>337</v>
      </c>
      <c r="M22" s="4">
        <v>337</v>
      </c>
      <c r="N22" s="4" t="s">
        <v>79</v>
      </c>
      <c r="O22" s="4" t="s">
        <v>58</v>
      </c>
      <c r="P22" s="4" t="s">
        <v>32</v>
      </c>
      <c r="Q22" s="4">
        <v>0</v>
      </c>
      <c r="R22" s="6">
        <v>44443</v>
      </c>
      <c r="S22" s="5">
        <v>44459</v>
      </c>
      <c r="T22" s="4" t="s">
        <v>33</v>
      </c>
      <c r="U22" s="4">
        <v>337</v>
      </c>
      <c r="V22" s="4">
        <v>0</v>
      </c>
      <c r="W22" s="4">
        <v>0</v>
      </c>
      <c r="X22" s="4">
        <v>2243004</v>
      </c>
      <c r="Y22" s="4">
        <v>2109040016</v>
      </c>
    </row>
    <row r="23" s="4" customFormat="1" spans="1:24">
      <c r="A23" s="4">
        <v>16204845546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44443</v>
      </c>
      <c r="G23" s="5">
        <v>44444</v>
      </c>
      <c r="H23" s="4">
        <v>1</v>
      </c>
      <c r="I23" s="4">
        <v>1</v>
      </c>
      <c r="J23" s="4">
        <v>1</v>
      </c>
      <c r="K23" s="4" t="s">
        <v>29</v>
      </c>
      <c r="L23" s="4">
        <v>81.6</v>
      </c>
      <c r="M23" s="4">
        <v>81.6</v>
      </c>
      <c r="N23" s="4" t="s">
        <v>82</v>
      </c>
      <c r="O23" s="4" t="s">
        <v>58</v>
      </c>
      <c r="P23" s="4" t="s">
        <v>32</v>
      </c>
      <c r="Q23" s="4">
        <v>0</v>
      </c>
      <c r="R23" s="6">
        <v>44443</v>
      </c>
      <c r="S23" s="5">
        <v>44459</v>
      </c>
      <c r="T23" s="4" t="s">
        <v>33</v>
      </c>
      <c r="U23" s="4">
        <v>81.6</v>
      </c>
      <c r="V23" s="4">
        <v>0</v>
      </c>
      <c r="W23" s="4">
        <v>0</v>
      </c>
      <c r="X23" s="4">
        <v>2243145</v>
      </c>
    </row>
    <row r="24" s="4" customFormat="1" spans="1:25">
      <c r="A24" s="4">
        <v>16209127358</v>
      </c>
      <c r="B24" s="4" t="s">
        <v>25</v>
      </c>
      <c r="C24" s="4" t="s">
        <v>26</v>
      </c>
      <c r="D24" s="4" t="s">
        <v>46</v>
      </c>
      <c r="E24" s="4" t="s">
        <v>47</v>
      </c>
      <c r="F24" s="5">
        <v>44443</v>
      </c>
      <c r="G24" s="5">
        <v>44444</v>
      </c>
      <c r="H24" s="4">
        <v>1</v>
      </c>
      <c r="I24" s="4">
        <v>1</v>
      </c>
      <c r="J24" s="4">
        <v>1</v>
      </c>
      <c r="K24" s="4" t="s">
        <v>29</v>
      </c>
      <c r="L24" s="4">
        <v>105</v>
      </c>
      <c r="M24" s="4">
        <v>105</v>
      </c>
      <c r="N24" s="4" t="s">
        <v>83</v>
      </c>
      <c r="O24" s="4" t="s">
        <v>58</v>
      </c>
      <c r="P24" s="4" t="s">
        <v>32</v>
      </c>
      <c r="Q24" s="4">
        <v>0</v>
      </c>
      <c r="R24" s="6">
        <v>44443</v>
      </c>
      <c r="S24" s="5">
        <v>44459</v>
      </c>
      <c r="T24" s="4" t="s">
        <v>33</v>
      </c>
      <c r="U24" s="4">
        <v>105</v>
      </c>
      <c r="V24" s="4">
        <v>0</v>
      </c>
      <c r="W24" s="4">
        <v>0</v>
      </c>
      <c r="X24" s="4">
        <v>2243357</v>
      </c>
      <c r="Y24" s="4" t="s">
        <v>64</v>
      </c>
    </row>
    <row r="25" s="4" customFormat="1" spans="1:25">
      <c r="A25" s="4">
        <v>16209158626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44443</v>
      </c>
      <c r="G25" s="5">
        <v>44444</v>
      </c>
      <c r="H25" s="4">
        <v>1</v>
      </c>
      <c r="I25" s="4">
        <v>1</v>
      </c>
      <c r="J25" s="4">
        <v>1</v>
      </c>
      <c r="K25" s="4" t="s">
        <v>29</v>
      </c>
      <c r="L25" s="4">
        <v>234</v>
      </c>
      <c r="M25" s="4">
        <v>234</v>
      </c>
      <c r="N25" s="4" t="s">
        <v>86</v>
      </c>
      <c r="O25" s="4" t="s">
        <v>58</v>
      </c>
      <c r="P25" s="4" t="s">
        <v>32</v>
      </c>
      <c r="Q25" s="4">
        <v>0</v>
      </c>
      <c r="R25" s="6">
        <v>44443</v>
      </c>
      <c r="S25" s="5">
        <v>44459</v>
      </c>
      <c r="T25" s="4" t="s">
        <v>33</v>
      </c>
      <c r="U25" s="4">
        <v>234</v>
      </c>
      <c r="V25" s="4">
        <v>0</v>
      </c>
      <c r="W25" s="4">
        <v>0</v>
      </c>
      <c r="X25" s="4">
        <v>2243364</v>
      </c>
      <c r="Y25" s="4" t="s">
        <v>64</v>
      </c>
    </row>
    <row r="26" s="4" customFormat="1" spans="1:23">
      <c r="A26" s="4">
        <v>16209334375</v>
      </c>
      <c r="B26" s="4" t="s">
        <v>25</v>
      </c>
      <c r="C26" s="4" t="s">
        <v>26</v>
      </c>
      <c r="D26" s="4" t="s">
        <v>80</v>
      </c>
      <c r="E26" s="4" t="s">
        <v>81</v>
      </c>
      <c r="F26" s="5">
        <v>44443</v>
      </c>
      <c r="G26" s="5">
        <v>44444</v>
      </c>
      <c r="H26" s="4">
        <v>1</v>
      </c>
      <c r="I26" s="4">
        <v>1</v>
      </c>
      <c r="J26" s="4">
        <v>1</v>
      </c>
      <c r="K26" s="4" t="s">
        <v>29</v>
      </c>
      <c r="L26" s="4">
        <v>81.6</v>
      </c>
      <c r="M26" s="4">
        <v>81.6</v>
      </c>
      <c r="N26" s="4" t="s">
        <v>87</v>
      </c>
      <c r="O26" s="4" t="s">
        <v>58</v>
      </c>
      <c r="P26" s="4" t="s">
        <v>32</v>
      </c>
      <c r="Q26" s="4">
        <v>0</v>
      </c>
      <c r="R26" s="6">
        <v>44443</v>
      </c>
      <c r="S26" s="5">
        <v>44459</v>
      </c>
      <c r="T26" s="4" t="s">
        <v>33</v>
      </c>
      <c r="U26" s="4">
        <v>81.6</v>
      </c>
      <c r="V26" s="4">
        <v>0</v>
      </c>
      <c r="W26" s="4">
        <v>0</v>
      </c>
    </row>
    <row r="27" s="4" customFormat="1" spans="1:24">
      <c r="A27" s="4">
        <v>16209576449</v>
      </c>
      <c r="B27" s="4" t="s">
        <v>25</v>
      </c>
      <c r="C27" s="4" t="s">
        <v>26</v>
      </c>
      <c r="D27" s="4" t="s">
        <v>49</v>
      </c>
      <c r="E27" s="4" t="s">
        <v>75</v>
      </c>
      <c r="F27" s="5">
        <v>44443</v>
      </c>
      <c r="G27" s="5">
        <v>44444</v>
      </c>
      <c r="H27" s="4">
        <v>1</v>
      </c>
      <c r="I27" s="4">
        <v>1</v>
      </c>
      <c r="J27" s="4">
        <v>1</v>
      </c>
      <c r="K27" s="4" t="s">
        <v>29</v>
      </c>
      <c r="L27" s="4">
        <v>295.8</v>
      </c>
      <c r="M27" s="4">
        <v>295.8</v>
      </c>
      <c r="N27" s="4" t="s">
        <v>88</v>
      </c>
      <c r="O27" s="4" t="s">
        <v>58</v>
      </c>
      <c r="P27" s="4" t="s">
        <v>32</v>
      </c>
      <c r="Q27" s="4">
        <v>0</v>
      </c>
      <c r="R27" s="6">
        <v>44443</v>
      </c>
      <c r="S27" s="5">
        <v>44459</v>
      </c>
      <c r="T27" s="4" t="s">
        <v>33</v>
      </c>
      <c r="U27" s="4">
        <v>295.8</v>
      </c>
      <c r="V27" s="4">
        <v>0</v>
      </c>
      <c r="W27" s="4">
        <v>0</v>
      </c>
      <c r="X27" s="4">
        <v>2243398</v>
      </c>
    </row>
    <row r="28" s="4" customFormat="1" spans="1:25">
      <c r="A28" s="4">
        <v>16210086873</v>
      </c>
      <c r="B28" s="4" t="s">
        <v>25</v>
      </c>
      <c r="C28" s="4" t="s">
        <v>26</v>
      </c>
      <c r="D28" s="4" t="s">
        <v>89</v>
      </c>
      <c r="E28" s="4" t="s">
        <v>90</v>
      </c>
      <c r="F28" s="5">
        <v>44443</v>
      </c>
      <c r="G28" s="5">
        <v>44444</v>
      </c>
      <c r="H28" s="4">
        <v>1</v>
      </c>
      <c r="I28" s="4">
        <v>1</v>
      </c>
      <c r="J28" s="4">
        <v>1</v>
      </c>
      <c r="K28" s="4" t="s">
        <v>29</v>
      </c>
      <c r="L28" s="4">
        <v>502.86</v>
      </c>
      <c r="M28" s="4">
        <v>502.86</v>
      </c>
      <c r="N28" s="4" t="s">
        <v>91</v>
      </c>
      <c r="O28" s="4" t="s">
        <v>58</v>
      </c>
      <c r="P28" s="4" t="s">
        <v>32</v>
      </c>
      <c r="Q28" s="4">
        <v>0</v>
      </c>
      <c r="R28" s="6">
        <v>44443</v>
      </c>
      <c r="S28" s="5">
        <v>44459</v>
      </c>
      <c r="T28" s="4" t="s">
        <v>33</v>
      </c>
      <c r="U28" s="4">
        <v>502.86</v>
      </c>
      <c r="V28" s="4">
        <v>0</v>
      </c>
      <c r="W28" s="4">
        <v>0</v>
      </c>
      <c r="X28" s="4">
        <v>2243472</v>
      </c>
      <c r="Y28" s="4">
        <v>153401</v>
      </c>
    </row>
    <row r="29" s="4" customFormat="1" spans="1:24">
      <c r="A29" s="4">
        <v>16186891653</v>
      </c>
      <c r="B29" s="4" t="s">
        <v>25</v>
      </c>
      <c r="C29" s="4" t="s">
        <v>26</v>
      </c>
      <c r="D29" s="4" t="s">
        <v>92</v>
      </c>
      <c r="E29" s="4" t="s">
        <v>93</v>
      </c>
      <c r="F29" s="5">
        <v>44443</v>
      </c>
      <c r="G29" s="5">
        <v>44445</v>
      </c>
      <c r="H29" s="4">
        <v>3</v>
      </c>
      <c r="I29" s="4">
        <v>2</v>
      </c>
      <c r="J29" s="4">
        <v>6</v>
      </c>
      <c r="K29" s="4" t="s">
        <v>29</v>
      </c>
      <c r="L29" s="4">
        <v>3360</v>
      </c>
      <c r="M29" s="4">
        <v>3360</v>
      </c>
      <c r="N29" s="4" t="s">
        <v>94</v>
      </c>
      <c r="O29" s="4" t="s">
        <v>95</v>
      </c>
      <c r="P29" s="4" t="s">
        <v>32</v>
      </c>
      <c r="Q29" s="4">
        <v>0</v>
      </c>
      <c r="R29" s="6">
        <v>44441</v>
      </c>
      <c r="S29" s="5">
        <v>44460</v>
      </c>
      <c r="T29" s="4" t="s">
        <v>33</v>
      </c>
      <c r="U29" s="4">
        <v>3360</v>
      </c>
      <c r="V29" s="4">
        <v>0</v>
      </c>
      <c r="W29" s="4">
        <v>0</v>
      </c>
      <c r="X29" s="4">
        <v>2240518</v>
      </c>
    </row>
    <row r="30" s="4" customFormat="1" spans="1:24">
      <c r="A30" s="4">
        <v>16186891653</v>
      </c>
      <c r="B30" s="4" t="s">
        <v>25</v>
      </c>
      <c r="C30" s="4" t="s">
        <v>40</v>
      </c>
      <c r="D30" s="4" t="s">
        <v>92</v>
      </c>
      <c r="E30" s="4" t="s">
        <v>93</v>
      </c>
      <c r="F30" s="5">
        <v>44443</v>
      </c>
      <c r="G30" s="5">
        <v>44445</v>
      </c>
      <c r="H30" s="4">
        <v>3</v>
      </c>
      <c r="I30" s="4">
        <v>2</v>
      </c>
      <c r="J30" s="4">
        <v>6</v>
      </c>
      <c r="K30" s="4" t="s">
        <v>29</v>
      </c>
      <c r="L30" s="4">
        <v>-3360</v>
      </c>
      <c r="M30" s="4">
        <v>-3360</v>
      </c>
      <c r="N30" s="4" t="s">
        <v>94</v>
      </c>
      <c r="O30" s="4" t="s">
        <v>95</v>
      </c>
      <c r="P30" s="4" t="s">
        <v>32</v>
      </c>
      <c r="Q30" s="4">
        <v>0</v>
      </c>
      <c r="R30" s="6">
        <v>44441</v>
      </c>
      <c r="S30" s="5">
        <v>44460</v>
      </c>
      <c r="T30" s="4" t="s">
        <v>33</v>
      </c>
      <c r="U30" s="4">
        <v>-3360</v>
      </c>
      <c r="V30" s="4">
        <v>0</v>
      </c>
      <c r="W30" s="4">
        <v>0</v>
      </c>
      <c r="X30" s="4">
        <v>2240518</v>
      </c>
    </row>
    <row r="31" s="4" customFormat="1" spans="1:25">
      <c r="A31" s="4">
        <v>16212194856</v>
      </c>
      <c r="B31" s="4" t="s">
        <v>25</v>
      </c>
      <c r="C31" s="4" t="s">
        <v>26</v>
      </c>
      <c r="D31" s="4" t="s">
        <v>49</v>
      </c>
      <c r="E31" s="4" t="s">
        <v>96</v>
      </c>
      <c r="F31" s="5">
        <v>44444</v>
      </c>
      <c r="G31" s="5">
        <v>44445</v>
      </c>
      <c r="H31" s="4">
        <v>1</v>
      </c>
      <c r="I31" s="4">
        <v>1</v>
      </c>
      <c r="J31" s="4">
        <v>1</v>
      </c>
      <c r="K31" s="4" t="s">
        <v>29</v>
      </c>
      <c r="L31" s="4">
        <v>326.4</v>
      </c>
      <c r="M31" s="4">
        <v>326.4</v>
      </c>
      <c r="N31" s="4" t="s">
        <v>97</v>
      </c>
      <c r="O31" s="4" t="s">
        <v>95</v>
      </c>
      <c r="P31" s="4" t="s">
        <v>32</v>
      </c>
      <c r="Q31" s="4">
        <v>0</v>
      </c>
      <c r="R31" s="6">
        <v>44444</v>
      </c>
      <c r="S31" s="5">
        <v>44460</v>
      </c>
      <c r="T31" s="4" t="s">
        <v>33</v>
      </c>
      <c r="U31" s="4">
        <v>326.4</v>
      </c>
      <c r="V31" s="4">
        <v>0</v>
      </c>
      <c r="W31" s="4">
        <v>0</v>
      </c>
      <c r="X31" s="4">
        <v>2243948</v>
      </c>
      <c r="Y31" s="4">
        <v>217917</v>
      </c>
    </row>
    <row r="32" s="4" customFormat="1" spans="1:25">
      <c r="A32" s="4">
        <v>16212491223</v>
      </c>
      <c r="B32" s="4" t="s">
        <v>25</v>
      </c>
      <c r="C32" s="4" t="s">
        <v>26</v>
      </c>
      <c r="D32" s="4" t="s">
        <v>77</v>
      </c>
      <c r="E32" s="4" t="s">
        <v>78</v>
      </c>
      <c r="F32" s="5">
        <v>44444</v>
      </c>
      <c r="G32" s="5">
        <v>44445</v>
      </c>
      <c r="H32" s="4">
        <v>1</v>
      </c>
      <c r="I32" s="4">
        <v>1</v>
      </c>
      <c r="J32" s="4">
        <v>1</v>
      </c>
      <c r="K32" s="4" t="s">
        <v>29</v>
      </c>
      <c r="L32" s="4">
        <v>337</v>
      </c>
      <c r="M32" s="4">
        <v>337</v>
      </c>
      <c r="N32" s="4" t="s">
        <v>98</v>
      </c>
      <c r="O32" s="4" t="s">
        <v>95</v>
      </c>
      <c r="P32" s="4" t="s">
        <v>32</v>
      </c>
      <c r="Q32" s="4">
        <v>0</v>
      </c>
      <c r="R32" s="6">
        <v>44444</v>
      </c>
      <c r="S32" s="5">
        <v>44460</v>
      </c>
      <c r="T32" s="4" t="s">
        <v>33</v>
      </c>
      <c r="U32" s="4">
        <v>337</v>
      </c>
      <c r="V32" s="4">
        <v>0</v>
      </c>
      <c r="W32" s="4">
        <v>0</v>
      </c>
      <c r="X32" s="4">
        <v>2244004</v>
      </c>
      <c r="Y32" s="4">
        <v>2109050011</v>
      </c>
    </row>
    <row r="33" s="4" customFormat="1" spans="1:25">
      <c r="A33" s="4">
        <v>16214261691</v>
      </c>
      <c r="B33" s="4" t="s">
        <v>25</v>
      </c>
      <c r="C33" s="4" t="s">
        <v>26</v>
      </c>
      <c r="D33" s="4" t="s">
        <v>99</v>
      </c>
      <c r="E33" s="4" t="s">
        <v>100</v>
      </c>
      <c r="F33" s="5">
        <v>44444</v>
      </c>
      <c r="G33" s="5">
        <v>44445</v>
      </c>
      <c r="H33" s="4">
        <v>1</v>
      </c>
      <c r="I33" s="4">
        <v>1</v>
      </c>
      <c r="J33" s="4">
        <v>1</v>
      </c>
      <c r="K33" s="4" t="s">
        <v>29</v>
      </c>
      <c r="L33" s="4">
        <v>558</v>
      </c>
      <c r="M33" s="4">
        <v>558</v>
      </c>
      <c r="N33" s="4" t="s">
        <v>101</v>
      </c>
      <c r="O33" s="4" t="s">
        <v>95</v>
      </c>
      <c r="P33" s="4" t="s">
        <v>32</v>
      </c>
      <c r="Q33" s="4">
        <v>0</v>
      </c>
      <c r="R33" s="6">
        <v>44444</v>
      </c>
      <c r="S33" s="5">
        <v>44460</v>
      </c>
      <c r="T33" s="4" t="s">
        <v>33</v>
      </c>
      <c r="U33" s="4">
        <v>558</v>
      </c>
      <c r="V33" s="4">
        <v>0</v>
      </c>
      <c r="W33" s="4">
        <v>0</v>
      </c>
      <c r="X33" s="4">
        <v>2244452</v>
      </c>
      <c r="Y33" s="4" t="s">
        <v>64</v>
      </c>
    </row>
    <row r="34" s="4" customFormat="1" spans="1:25">
      <c r="A34" s="4">
        <v>16204916953</v>
      </c>
      <c r="B34" s="4" t="s">
        <v>25</v>
      </c>
      <c r="C34" s="4" t="s">
        <v>26</v>
      </c>
      <c r="D34" s="4" t="s">
        <v>102</v>
      </c>
      <c r="E34" s="4" t="s">
        <v>103</v>
      </c>
      <c r="F34" s="5">
        <v>44445</v>
      </c>
      <c r="G34" s="5">
        <v>44446</v>
      </c>
      <c r="H34" s="4">
        <v>1</v>
      </c>
      <c r="I34" s="4">
        <v>1</v>
      </c>
      <c r="J34" s="4">
        <v>1</v>
      </c>
      <c r="K34" s="4" t="s">
        <v>29</v>
      </c>
      <c r="L34" s="4">
        <v>176</v>
      </c>
      <c r="M34" s="4">
        <v>176</v>
      </c>
      <c r="N34" s="4" t="s">
        <v>104</v>
      </c>
      <c r="O34" s="4" t="s">
        <v>105</v>
      </c>
      <c r="P34" s="4" t="s">
        <v>32</v>
      </c>
      <c r="Q34" s="4">
        <v>0</v>
      </c>
      <c r="R34" s="6">
        <v>44443</v>
      </c>
      <c r="S34" s="5">
        <v>44461</v>
      </c>
      <c r="T34" s="4" t="s">
        <v>33</v>
      </c>
      <c r="U34" s="4">
        <v>176</v>
      </c>
      <c r="V34" s="4">
        <v>0</v>
      </c>
      <c r="W34" s="4">
        <v>0</v>
      </c>
      <c r="X34" s="4">
        <v>2243159</v>
      </c>
      <c r="Y34" s="4" t="s">
        <v>64</v>
      </c>
    </row>
    <row r="35" s="4" customFormat="1" spans="1:23">
      <c r="A35" s="4">
        <v>16211454002</v>
      </c>
      <c r="B35" s="4" t="s">
        <v>25</v>
      </c>
      <c r="C35" s="4" t="s">
        <v>26</v>
      </c>
      <c r="D35" s="4" t="s">
        <v>37</v>
      </c>
      <c r="E35" s="4" t="s">
        <v>106</v>
      </c>
      <c r="F35" s="5">
        <v>44444</v>
      </c>
      <c r="G35" s="5">
        <v>44446</v>
      </c>
      <c r="H35" s="4">
        <v>1</v>
      </c>
      <c r="I35" s="4">
        <v>2</v>
      </c>
      <c r="J35" s="4">
        <v>2</v>
      </c>
      <c r="K35" s="4" t="s">
        <v>29</v>
      </c>
      <c r="L35" s="4">
        <v>499.8</v>
      </c>
      <c r="M35" s="4">
        <v>499.8</v>
      </c>
      <c r="N35" s="4" t="s">
        <v>107</v>
      </c>
      <c r="O35" s="4" t="s">
        <v>105</v>
      </c>
      <c r="P35" s="4" t="s">
        <v>32</v>
      </c>
      <c r="Q35" s="4">
        <v>0</v>
      </c>
      <c r="R35" s="6">
        <v>44444</v>
      </c>
      <c r="S35" s="5">
        <v>44461</v>
      </c>
      <c r="T35" s="4" t="s">
        <v>33</v>
      </c>
      <c r="U35" s="4">
        <v>499.8</v>
      </c>
      <c r="V35" s="4">
        <v>0</v>
      </c>
      <c r="W35" s="4">
        <v>0</v>
      </c>
    </row>
    <row r="36" s="4" customFormat="1" spans="1:24">
      <c r="A36" s="4">
        <v>16219814736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44445</v>
      </c>
      <c r="G36" s="5">
        <v>44446</v>
      </c>
      <c r="H36" s="4">
        <v>2</v>
      </c>
      <c r="I36" s="4">
        <v>1</v>
      </c>
      <c r="J36" s="4">
        <v>2</v>
      </c>
      <c r="K36" s="4" t="s">
        <v>29</v>
      </c>
      <c r="L36" s="4">
        <v>456</v>
      </c>
      <c r="M36" s="4">
        <v>456</v>
      </c>
      <c r="N36" s="4" t="s">
        <v>110</v>
      </c>
      <c r="O36" s="4" t="s">
        <v>105</v>
      </c>
      <c r="P36" s="4" t="s">
        <v>32</v>
      </c>
      <c r="Q36" s="4">
        <v>0</v>
      </c>
      <c r="R36" s="6">
        <v>44445</v>
      </c>
      <c r="S36" s="5">
        <v>44461</v>
      </c>
      <c r="T36" s="4" t="s">
        <v>33</v>
      </c>
      <c r="U36" s="4">
        <v>456</v>
      </c>
      <c r="V36" s="4">
        <v>0</v>
      </c>
      <c r="W36" s="4">
        <v>0</v>
      </c>
      <c r="X36" s="4">
        <v>2244929</v>
      </c>
    </row>
    <row r="37" s="4" customFormat="1" spans="1:24">
      <c r="A37" s="4">
        <v>16220287791</v>
      </c>
      <c r="B37" s="4" t="s">
        <v>25</v>
      </c>
      <c r="C37" s="4" t="s">
        <v>26</v>
      </c>
      <c r="D37" s="4" t="s">
        <v>111</v>
      </c>
      <c r="E37" s="4" t="s">
        <v>112</v>
      </c>
      <c r="F37" s="5">
        <v>44445</v>
      </c>
      <c r="G37" s="5">
        <v>44446</v>
      </c>
      <c r="H37" s="4">
        <v>1</v>
      </c>
      <c r="I37" s="4">
        <v>1</v>
      </c>
      <c r="J37" s="4">
        <v>1</v>
      </c>
      <c r="K37" s="4" t="s">
        <v>29</v>
      </c>
      <c r="L37" s="4">
        <v>764.06</v>
      </c>
      <c r="M37" s="4">
        <v>764.06</v>
      </c>
      <c r="N37" s="4" t="s">
        <v>113</v>
      </c>
      <c r="O37" s="4" t="s">
        <v>105</v>
      </c>
      <c r="P37" s="4" t="s">
        <v>32</v>
      </c>
      <c r="Q37" s="4">
        <v>0</v>
      </c>
      <c r="R37" s="6">
        <v>44445</v>
      </c>
      <c r="S37" s="5">
        <v>44461</v>
      </c>
      <c r="T37" s="4" t="s">
        <v>33</v>
      </c>
      <c r="U37" s="4">
        <v>764.06</v>
      </c>
      <c r="V37" s="4">
        <v>0</v>
      </c>
      <c r="W37" s="4">
        <v>0</v>
      </c>
      <c r="X37" s="4">
        <v>2245003</v>
      </c>
    </row>
    <row r="38" s="4" customFormat="1" spans="1:24">
      <c r="A38" s="4">
        <v>16221061765</v>
      </c>
      <c r="B38" s="4" t="s">
        <v>25</v>
      </c>
      <c r="C38" s="4" t="s">
        <v>26</v>
      </c>
      <c r="D38" s="4" t="s">
        <v>102</v>
      </c>
      <c r="E38" s="4" t="s">
        <v>103</v>
      </c>
      <c r="F38" s="5">
        <v>44445</v>
      </c>
      <c r="G38" s="5">
        <v>44446</v>
      </c>
      <c r="H38" s="4">
        <v>1</v>
      </c>
      <c r="I38" s="4">
        <v>1</v>
      </c>
      <c r="J38" s="4">
        <v>1</v>
      </c>
      <c r="K38" s="4" t="s">
        <v>29</v>
      </c>
      <c r="L38" s="4">
        <v>176</v>
      </c>
      <c r="M38" s="4">
        <v>176</v>
      </c>
      <c r="N38" s="4" t="s">
        <v>114</v>
      </c>
      <c r="O38" s="4" t="s">
        <v>105</v>
      </c>
      <c r="P38" s="4" t="s">
        <v>32</v>
      </c>
      <c r="Q38" s="4">
        <v>0</v>
      </c>
      <c r="R38" s="6">
        <v>44445</v>
      </c>
      <c r="S38" s="5">
        <v>44461</v>
      </c>
      <c r="T38" s="4" t="s">
        <v>33</v>
      </c>
      <c r="U38" s="4">
        <v>176</v>
      </c>
      <c r="V38" s="4">
        <v>0</v>
      </c>
      <c r="W38" s="4">
        <v>0</v>
      </c>
      <c r="X38" s="4">
        <v>2245163</v>
      </c>
    </row>
    <row r="39" s="4" customFormat="1" spans="1:24">
      <c r="A39" s="4">
        <v>16221063867</v>
      </c>
      <c r="B39" s="4" t="s">
        <v>25</v>
      </c>
      <c r="C39" s="4" t="s">
        <v>26</v>
      </c>
      <c r="D39" s="4" t="s">
        <v>102</v>
      </c>
      <c r="E39" s="4" t="s">
        <v>103</v>
      </c>
      <c r="F39" s="5">
        <v>44445</v>
      </c>
      <c r="G39" s="5">
        <v>44446</v>
      </c>
      <c r="H39" s="4">
        <v>1</v>
      </c>
      <c r="I39" s="4">
        <v>1</v>
      </c>
      <c r="J39" s="4">
        <v>1</v>
      </c>
      <c r="K39" s="4" t="s">
        <v>29</v>
      </c>
      <c r="L39" s="4">
        <v>176</v>
      </c>
      <c r="M39" s="4">
        <v>176</v>
      </c>
      <c r="N39" s="4" t="s">
        <v>114</v>
      </c>
      <c r="O39" s="4" t="s">
        <v>105</v>
      </c>
      <c r="P39" s="4" t="s">
        <v>32</v>
      </c>
      <c r="Q39" s="4">
        <v>0</v>
      </c>
      <c r="R39" s="6">
        <v>44445</v>
      </c>
      <c r="S39" s="5">
        <v>44461</v>
      </c>
      <c r="T39" s="4" t="s">
        <v>33</v>
      </c>
      <c r="U39" s="4">
        <v>176</v>
      </c>
      <c r="V39" s="4">
        <v>0</v>
      </c>
      <c r="W39" s="4">
        <v>0</v>
      </c>
      <c r="X39" s="4">
        <v>2245164</v>
      </c>
    </row>
    <row r="40" s="4" customFormat="1" spans="1:25">
      <c r="A40" s="4">
        <v>16221646182</v>
      </c>
      <c r="B40" s="4" t="s">
        <v>25</v>
      </c>
      <c r="C40" s="4" t="s">
        <v>26</v>
      </c>
      <c r="D40" s="4" t="s">
        <v>49</v>
      </c>
      <c r="E40" s="4" t="s">
        <v>75</v>
      </c>
      <c r="F40" s="5">
        <v>44445</v>
      </c>
      <c r="G40" s="5">
        <v>44446</v>
      </c>
      <c r="H40" s="4">
        <v>1</v>
      </c>
      <c r="I40" s="4">
        <v>1</v>
      </c>
      <c r="J40" s="4">
        <v>1</v>
      </c>
      <c r="K40" s="4" t="s">
        <v>29</v>
      </c>
      <c r="L40" s="4">
        <v>295.8</v>
      </c>
      <c r="M40" s="4">
        <v>295.8</v>
      </c>
      <c r="N40" s="4" t="s">
        <v>115</v>
      </c>
      <c r="O40" s="4" t="s">
        <v>105</v>
      </c>
      <c r="P40" s="4" t="s">
        <v>32</v>
      </c>
      <c r="Q40" s="4">
        <v>0</v>
      </c>
      <c r="R40" s="6">
        <v>44445</v>
      </c>
      <c r="S40" s="5">
        <v>44461</v>
      </c>
      <c r="T40" s="4" t="s">
        <v>33</v>
      </c>
      <c r="U40" s="4">
        <v>295.8</v>
      </c>
      <c r="V40" s="4">
        <v>0</v>
      </c>
      <c r="W40" s="4">
        <v>0</v>
      </c>
      <c r="X40" s="4">
        <v>2245304</v>
      </c>
      <c r="Y40" s="4">
        <v>220711</v>
      </c>
    </row>
    <row r="41" s="4" customFormat="1" spans="1:23">
      <c r="A41" s="4">
        <v>16221842598</v>
      </c>
      <c r="B41" s="4" t="s">
        <v>25</v>
      </c>
      <c r="C41" s="4" t="s">
        <v>26</v>
      </c>
      <c r="D41" s="4" t="s">
        <v>116</v>
      </c>
      <c r="E41" s="4" t="s">
        <v>117</v>
      </c>
      <c r="F41" s="5">
        <v>44445</v>
      </c>
      <c r="G41" s="5">
        <v>44446</v>
      </c>
      <c r="H41" s="4">
        <v>1</v>
      </c>
      <c r="I41" s="4">
        <v>1</v>
      </c>
      <c r="J41" s="4">
        <v>1</v>
      </c>
      <c r="K41" s="4" t="s">
        <v>29</v>
      </c>
      <c r="L41" s="4">
        <v>310</v>
      </c>
      <c r="M41" s="4">
        <v>310</v>
      </c>
      <c r="N41" s="4" t="s">
        <v>118</v>
      </c>
      <c r="O41" s="4" t="s">
        <v>105</v>
      </c>
      <c r="P41" s="4" t="s">
        <v>32</v>
      </c>
      <c r="Q41" s="4">
        <v>0</v>
      </c>
      <c r="R41" s="6">
        <v>44445</v>
      </c>
      <c r="S41" s="5">
        <v>44461</v>
      </c>
      <c r="T41" s="4" t="s">
        <v>33</v>
      </c>
      <c r="U41" s="4">
        <v>310</v>
      </c>
      <c r="V41" s="4">
        <v>0</v>
      </c>
      <c r="W4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31" workbookViewId="0">
      <selection activeCell="A44" sqref="A44:A48"/>
    </sheetView>
  </sheetViews>
  <sheetFormatPr defaultColWidth="9" defaultRowHeight="13.5"/>
  <cols>
    <col min="1" max="1" width="13.375" style="4" customWidth="1"/>
    <col min="2" max="3" width="9.375" style="4"/>
    <col min="4" max="4" width="12.125" style="4" customWidth="1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16182601660</v>
      </c>
      <c r="B2" s="5">
        <v>44442</v>
      </c>
      <c r="C2" s="5">
        <v>44443</v>
      </c>
      <c r="D2" s="4">
        <v>1500</v>
      </c>
      <c r="E2" s="4" t="str">
        <f>VLOOKUP(A2,HOP!A:L,12,0)</f>
        <v>1500.00</v>
      </c>
      <c r="F2" s="4" t="str">
        <f>VLOOKUP(A2,HOP!A:C,3,0)</f>
        <v>2239347</v>
      </c>
      <c r="G2" s="4">
        <f>D2-E2</f>
        <v>0</v>
      </c>
      <c r="H2" s="4" t="str">
        <f>$H$1&amp;F2</f>
        <v>,2239347</v>
      </c>
      <c r="I2" s="4" t="str">
        <f>VLOOKUP(A2,HOP!A:T,20,0)</f>
        <v>直采</v>
      </c>
    </row>
    <row r="3" s="4" customFormat="1" hidden="1" spans="1:9">
      <c r="A3" s="4">
        <v>16190811763</v>
      </c>
      <c r="B3" s="5">
        <v>44442</v>
      </c>
      <c r="C3" s="5">
        <v>44443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8" si="0">D3-E3</f>
        <v>#N/A</v>
      </c>
      <c r="H3" s="4" t="e">
        <f t="shared" ref="H3:H38" si="1">$H$1&amp;F3</f>
        <v>#N/A</v>
      </c>
      <c r="I3" s="4" t="e">
        <f>VLOOKUP(A3,HOP!A:T,20,0)</f>
        <v>#N/A</v>
      </c>
    </row>
    <row r="4" s="4" customFormat="1" spans="1:9">
      <c r="A4" s="4">
        <v>16173853993</v>
      </c>
      <c r="B4" s="5">
        <v>44442</v>
      </c>
      <c r="C4" s="5">
        <v>44443</v>
      </c>
      <c r="D4" s="4">
        <v>207.06</v>
      </c>
      <c r="E4" s="4" t="str">
        <f>VLOOKUP(A4,HOP!A:L,12,0)</f>
        <v>207.06</v>
      </c>
      <c r="F4" s="4" t="str">
        <f>VLOOKUP(A4,HOP!A:C,3,0)</f>
        <v>2238251</v>
      </c>
      <c r="G4" s="4">
        <f t="shared" si="0"/>
        <v>0</v>
      </c>
      <c r="H4" s="4" t="str">
        <f t="shared" si="1"/>
        <v>,2238251</v>
      </c>
      <c r="I4" s="4" t="str">
        <f>VLOOKUP(A4,HOP!A:T,20,0)</f>
        <v>直采</v>
      </c>
    </row>
    <row r="5" s="4" customFormat="1" spans="1:9">
      <c r="A5" s="4">
        <v>16193921957</v>
      </c>
      <c r="B5" s="5">
        <v>44442</v>
      </c>
      <c r="C5" s="5">
        <v>44443</v>
      </c>
      <c r="D5" s="4">
        <v>207.06</v>
      </c>
      <c r="E5" s="4" t="str">
        <f>VLOOKUP(A5,HOP!A:L,12,0)</f>
        <v>207.06</v>
      </c>
      <c r="F5" s="4" t="str">
        <f>VLOOKUP(A5,HOP!A:C,3,0)</f>
        <v>2241445</v>
      </c>
      <c r="G5" s="4">
        <f t="shared" si="0"/>
        <v>0</v>
      </c>
      <c r="H5" s="4" t="str">
        <f t="shared" si="1"/>
        <v>,2241445</v>
      </c>
      <c r="I5" s="4" t="str">
        <f>VLOOKUP(A5,HOP!A:T,20,0)</f>
        <v>直采</v>
      </c>
    </row>
    <row r="6" s="4" customFormat="1" spans="1:9">
      <c r="A6" s="4">
        <v>16194085851</v>
      </c>
      <c r="B6" s="5">
        <v>44442</v>
      </c>
      <c r="C6" s="5">
        <v>44443</v>
      </c>
      <c r="D6" s="4">
        <v>368.22</v>
      </c>
      <c r="E6" s="4" t="str">
        <f>VLOOKUP(A6,HOP!A:L,12,0)</f>
        <v>368.22</v>
      </c>
      <c r="F6" s="4" t="str">
        <f>VLOOKUP(A6,HOP!A:C,3,0)</f>
        <v>2241482</v>
      </c>
      <c r="G6" s="4">
        <f t="shared" si="0"/>
        <v>0</v>
      </c>
      <c r="H6" s="4" t="str">
        <f t="shared" si="1"/>
        <v>,2241482</v>
      </c>
      <c r="I6" s="4" t="str">
        <f>VLOOKUP(A6,HOP!A:T,20,0)</f>
        <v>直采</v>
      </c>
    </row>
    <row r="7" s="4" customFormat="1" spans="1:9">
      <c r="A7" s="4">
        <v>16196277116</v>
      </c>
      <c r="B7" s="5">
        <v>44442</v>
      </c>
      <c r="C7" s="5">
        <v>44443</v>
      </c>
      <c r="D7" s="4">
        <v>105</v>
      </c>
      <c r="E7" s="4" t="str">
        <f>VLOOKUP(A7,HOP!A:L,12,0)</f>
        <v>105.00</v>
      </c>
      <c r="F7" s="4" t="str">
        <f>VLOOKUP(A7,HOP!A:C,3,0)</f>
        <v>2241948</v>
      </c>
      <c r="G7" s="4">
        <f t="shared" si="0"/>
        <v>0</v>
      </c>
      <c r="H7" s="4" t="str">
        <f t="shared" si="1"/>
        <v>,2241948</v>
      </c>
      <c r="I7" s="4" t="str">
        <f>VLOOKUP(A7,HOP!A:T,20,0)</f>
        <v>直采</v>
      </c>
    </row>
    <row r="8" s="4" customFormat="1" spans="1:9">
      <c r="A8" s="4">
        <v>16199027952</v>
      </c>
      <c r="B8" s="5">
        <v>44442</v>
      </c>
      <c r="C8" s="5">
        <v>44443</v>
      </c>
      <c r="D8" s="4">
        <v>265.2</v>
      </c>
      <c r="E8" s="4" t="str">
        <f>VLOOKUP(A8,HOP!A:L,12,0)</f>
        <v>265.20</v>
      </c>
      <c r="F8" s="4" t="str">
        <f>VLOOKUP(A8,HOP!A:C,3,0)</f>
        <v>2241995</v>
      </c>
      <c r="G8" s="4">
        <f t="shared" si="0"/>
        <v>0</v>
      </c>
      <c r="H8" s="4" t="str">
        <f t="shared" si="1"/>
        <v>,2241995</v>
      </c>
      <c r="I8" s="4" t="str">
        <f>VLOOKUP(A8,HOP!A:T,20,0)</f>
        <v>Saas酒店</v>
      </c>
    </row>
    <row r="9" s="4" customFormat="1" spans="1:9">
      <c r="A9" s="4">
        <v>16200893019</v>
      </c>
      <c r="B9" s="5">
        <v>44442</v>
      </c>
      <c r="C9" s="5">
        <v>44443</v>
      </c>
      <c r="D9" s="4">
        <v>177</v>
      </c>
      <c r="E9" s="4" t="str">
        <f>VLOOKUP(A9,HOP!A:L,12,0)</f>
        <v>177.00</v>
      </c>
      <c r="F9" s="4" t="str">
        <f>VLOOKUP(A9,HOP!A:C,3,0)</f>
        <v>2242277</v>
      </c>
      <c r="G9" s="4">
        <f t="shared" si="0"/>
        <v>0</v>
      </c>
      <c r="H9" s="4" t="str">
        <f t="shared" si="1"/>
        <v>,2242277</v>
      </c>
      <c r="I9" s="4" t="str">
        <f>VLOOKUP(A9,HOP!A:T,20,0)</f>
        <v>直采</v>
      </c>
    </row>
    <row r="10" s="4" customFormat="1" spans="1:9">
      <c r="A10" s="4">
        <v>16192968590</v>
      </c>
      <c r="B10" s="5">
        <v>44443</v>
      </c>
      <c r="C10" s="5">
        <v>44444</v>
      </c>
      <c r="D10" s="4">
        <v>1936</v>
      </c>
      <c r="E10" s="4" t="str">
        <f>VLOOKUP(A10,HOP!A:L,12,0)</f>
        <v>1936.00</v>
      </c>
      <c r="F10" s="4" t="str">
        <f>VLOOKUP(A10,HOP!A:C,3,0)</f>
        <v>2241172</v>
      </c>
      <c r="G10" s="4">
        <f t="shared" si="0"/>
        <v>0</v>
      </c>
      <c r="H10" s="4" t="str">
        <f t="shared" si="1"/>
        <v>,2241172</v>
      </c>
      <c r="I10" s="4" t="str">
        <f>VLOOKUP(A10,HOP!A:T,20,0)</f>
        <v>直采</v>
      </c>
    </row>
    <row r="11" s="4" customFormat="1" spans="1:9">
      <c r="A11" s="4">
        <v>16193263997</v>
      </c>
      <c r="B11" s="5">
        <v>44443</v>
      </c>
      <c r="C11" s="5">
        <v>44444</v>
      </c>
      <c r="D11" s="4">
        <v>890</v>
      </c>
      <c r="E11" s="4" t="str">
        <f>VLOOKUP(A11,HOP!A:L,12,0)</f>
        <v>890.00</v>
      </c>
      <c r="F11" s="4" t="str">
        <f>VLOOKUP(A11,HOP!A:C,3,0)</f>
        <v>2241249</v>
      </c>
      <c r="G11" s="4">
        <f t="shared" si="0"/>
        <v>0</v>
      </c>
      <c r="H11" s="4" t="str">
        <f t="shared" si="1"/>
        <v>,2241249</v>
      </c>
      <c r="I11" s="4" t="str">
        <f>VLOOKUP(A11,HOP!A:T,20,0)</f>
        <v>直采</v>
      </c>
    </row>
    <row r="12" s="4" customFormat="1" spans="1:9">
      <c r="A12" s="4">
        <v>16194046310</v>
      </c>
      <c r="B12" s="5">
        <v>44443</v>
      </c>
      <c r="C12" s="5">
        <v>44444</v>
      </c>
      <c r="D12" s="4">
        <v>1068</v>
      </c>
      <c r="E12" s="4" t="str">
        <f>VLOOKUP(A12,HOP!A:L,12,0)</f>
        <v>1068.00</v>
      </c>
      <c r="F12" s="4" t="str">
        <f>VLOOKUP(A12,HOP!A:C,3,0)</f>
        <v>2241476</v>
      </c>
      <c r="G12" s="4">
        <f t="shared" si="0"/>
        <v>0</v>
      </c>
      <c r="H12" s="4" t="str">
        <f t="shared" si="1"/>
        <v>,2241476</v>
      </c>
      <c r="I12" s="4" t="str">
        <f>VLOOKUP(A12,HOP!A:T,20,0)</f>
        <v>直采</v>
      </c>
    </row>
    <row r="13" s="4" customFormat="1" spans="1:9">
      <c r="A13" s="4">
        <v>16194053467</v>
      </c>
      <c r="B13" s="5">
        <v>44443</v>
      </c>
      <c r="C13" s="5">
        <v>44444</v>
      </c>
      <c r="D13" s="4">
        <v>1068</v>
      </c>
      <c r="E13" s="4" t="str">
        <f>VLOOKUP(A13,HOP!A:L,12,0)</f>
        <v>1068.00</v>
      </c>
      <c r="F13" s="4" t="str">
        <f>VLOOKUP(A13,HOP!A:C,3,0)</f>
        <v>2241477</v>
      </c>
      <c r="G13" s="4">
        <f t="shared" si="0"/>
        <v>0</v>
      </c>
      <c r="H13" s="4" t="str">
        <f t="shared" si="1"/>
        <v>,2241477</v>
      </c>
      <c r="I13" s="4" t="str">
        <f>VLOOKUP(A13,HOP!A:T,20,0)</f>
        <v>直采</v>
      </c>
    </row>
    <row r="14" s="4" customFormat="1" spans="1:9">
      <c r="A14" s="4">
        <v>16194666519</v>
      </c>
      <c r="B14" s="5">
        <v>44442</v>
      </c>
      <c r="C14" s="5">
        <v>44444</v>
      </c>
      <c r="D14" s="4">
        <v>365.01</v>
      </c>
      <c r="E14" s="4" t="str">
        <f>VLOOKUP(A14,HOP!A:L,12,0)</f>
        <v>365.01</v>
      </c>
      <c r="F14" s="4" t="str">
        <f>VLOOKUP(A14,HOP!A:C,3,0)</f>
        <v>2241610</v>
      </c>
      <c r="G14" s="4">
        <f t="shared" si="0"/>
        <v>0</v>
      </c>
      <c r="H14" s="4" t="str">
        <f t="shared" si="1"/>
        <v>,2241610</v>
      </c>
      <c r="I14" s="4" t="str">
        <f>VLOOKUP(A14,HOP!A:T,20,0)</f>
        <v>直连</v>
      </c>
    </row>
    <row r="15" s="4" customFormat="1" spans="1:9">
      <c r="A15" s="4">
        <v>16195432850</v>
      </c>
      <c r="B15" s="5">
        <v>44443</v>
      </c>
      <c r="C15" s="5">
        <v>44444</v>
      </c>
      <c r="D15" s="4">
        <v>290</v>
      </c>
      <c r="E15" s="4" t="str">
        <f>VLOOKUP(A15,HOP!A:L,12,0)</f>
        <v>290.00</v>
      </c>
      <c r="F15" s="4" t="str">
        <f>VLOOKUP(A15,HOP!A:C,3,0)</f>
        <v>2241770</v>
      </c>
      <c r="G15" s="4">
        <f t="shared" si="0"/>
        <v>0</v>
      </c>
      <c r="H15" s="4" t="str">
        <f t="shared" si="1"/>
        <v>,2241770</v>
      </c>
      <c r="I15" s="4" t="str">
        <f>VLOOKUP(A15,HOP!A:T,20,0)</f>
        <v>直采</v>
      </c>
    </row>
    <row r="16" s="4" customFormat="1" spans="1:9">
      <c r="A16" s="4">
        <v>16195506007</v>
      </c>
      <c r="B16" s="5">
        <v>44443</v>
      </c>
      <c r="C16" s="5">
        <v>44444</v>
      </c>
      <c r="D16" s="4">
        <v>162.24</v>
      </c>
      <c r="E16" s="4" t="str">
        <f>VLOOKUP(A16,HOP!A:L,12,0)</f>
        <v>162.24</v>
      </c>
      <c r="F16" s="4" t="str">
        <f>VLOOKUP(A16,HOP!A:C,3,0)</f>
        <v>2241792</v>
      </c>
      <c r="G16" s="4">
        <f t="shared" si="0"/>
        <v>0</v>
      </c>
      <c r="H16" s="4" t="str">
        <f t="shared" si="1"/>
        <v>,2241792</v>
      </c>
      <c r="I16" s="4" t="str">
        <f>VLOOKUP(A16,HOP!A:T,20,0)</f>
        <v>直连</v>
      </c>
    </row>
    <row r="17" s="4" customFormat="1" hidden="1" spans="1:9">
      <c r="A17" s="4">
        <v>16195559236</v>
      </c>
      <c r="B17" s="5">
        <v>44443</v>
      </c>
      <c r="C17" s="5">
        <v>44444</v>
      </c>
      <c r="D17" s="4">
        <v>0</v>
      </c>
      <c r="E17" s="4" t="str">
        <f>VLOOKUP(A17,HOP!A:L,12,0)</f>
        <v>0.00</v>
      </c>
      <c r="F17" s="4" t="str">
        <f>VLOOKUP(A17,HOP!A:C,3,0)</f>
        <v>2241808</v>
      </c>
      <c r="G17" s="4">
        <f t="shared" si="0"/>
        <v>0</v>
      </c>
      <c r="H17" s="4" t="str">
        <f t="shared" si="1"/>
        <v>,2241808</v>
      </c>
      <c r="I17" s="4" t="str">
        <f>VLOOKUP(A17,HOP!A:T,20,0)</f>
        <v>直采</v>
      </c>
    </row>
    <row r="18" s="4" customFormat="1" spans="1:9">
      <c r="A18" s="4">
        <v>16202354228</v>
      </c>
      <c r="B18" s="5">
        <v>44443</v>
      </c>
      <c r="C18" s="5">
        <v>44444</v>
      </c>
      <c r="D18" s="4">
        <v>368.22</v>
      </c>
      <c r="E18" s="4" t="str">
        <f>VLOOKUP(A18,HOP!A:L,12,0)</f>
        <v>368.22</v>
      </c>
      <c r="F18" s="4" t="str">
        <f>VLOOKUP(A18,HOP!A:C,3,0)</f>
        <v>2242634</v>
      </c>
      <c r="G18" s="4">
        <f t="shared" si="0"/>
        <v>0</v>
      </c>
      <c r="H18" s="4" t="str">
        <f t="shared" si="1"/>
        <v>,2242634</v>
      </c>
      <c r="I18" s="4" t="str">
        <f>VLOOKUP(A18,HOP!A:T,20,0)</f>
        <v>直采</v>
      </c>
    </row>
    <row r="19" s="4" customFormat="1" spans="1:9">
      <c r="A19" s="4">
        <v>16202950799</v>
      </c>
      <c r="B19" s="5">
        <v>44443</v>
      </c>
      <c r="C19" s="5">
        <v>44444</v>
      </c>
      <c r="D19" s="4">
        <v>295.8</v>
      </c>
      <c r="E19" s="4" t="str">
        <f>VLOOKUP(A19,HOP!A:L,12,0)</f>
        <v>295.80</v>
      </c>
      <c r="F19" s="4" t="str">
        <f>VLOOKUP(A19,HOP!A:C,3,0)</f>
        <v>2242767</v>
      </c>
      <c r="G19" s="4">
        <f t="shared" si="0"/>
        <v>0</v>
      </c>
      <c r="H19" s="4" t="str">
        <f t="shared" si="1"/>
        <v>,2242767</v>
      </c>
      <c r="I19" s="4" t="str">
        <f>VLOOKUP(A19,HOP!A:T,20,0)</f>
        <v>Saas酒店</v>
      </c>
    </row>
    <row r="20" s="4" customFormat="1" spans="1:9">
      <c r="A20" s="4">
        <v>16204100252</v>
      </c>
      <c r="B20" s="5">
        <v>44443</v>
      </c>
      <c r="C20" s="5">
        <v>44444</v>
      </c>
      <c r="D20" s="4">
        <v>337</v>
      </c>
      <c r="E20" s="4" t="str">
        <f>VLOOKUP(A20,HOP!A:L,12,0)</f>
        <v>337.00</v>
      </c>
      <c r="F20" s="4" t="str">
        <f>VLOOKUP(A20,HOP!A:C,3,0)</f>
        <v>2243004</v>
      </c>
      <c r="G20" s="4">
        <f t="shared" si="0"/>
        <v>0</v>
      </c>
      <c r="H20" s="4" t="str">
        <f t="shared" si="1"/>
        <v>,2243004</v>
      </c>
      <c r="I20" s="4" t="str">
        <f>VLOOKUP(A20,HOP!A:T,20,0)</f>
        <v>直采</v>
      </c>
    </row>
    <row r="21" s="4" customFormat="1" spans="1:9">
      <c r="A21" s="4">
        <v>16204845546</v>
      </c>
      <c r="B21" s="5">
        <v>44443</v>
      </c>
      <c r="C21" s="5">
        <v>44444</v>
      </c>
      <c r="D21" s="4">
        <v>81.6</v>
      </c>
      <c r="E21" s="4" t="str">
        <f>VLOOKUP(A21,HOP!A:L,12,0)</f>
        <v>81.60</v>
      </c>
      <c r="F21" s="4" t="str">
        <f>VLOOKUP(A21,HOP!A:C,3,0)</f>
        <v>2243145</v>
      </c>
      <c r="G21" s="4">
        <f t="shared" si="0"/>
        <v>0</v>
      </c>
      <c r="H21" s="4" t="str">
        <f t="shared" si="1"/>
        <v>,2243145</v>
      </c>
      <c r="I21" s="4" t="str">
        <f>VLOOKUP(A21,HOP!A:T,20,0)</f>
        <v>直采</v>
      </c>
    </row>
    <row r="22" s="4" customFormat="1" spans="1:9">
      <c r="A22" s="4">
        <v>16209127358</v>
      </c>
      <c r="B22" s="5">
        <v>44443</v>
      </c>
      <c r="C22" s="5">
        <v>44444</v>
      </c>
      <c r="D22" s="4">
        <v>105</v>
      </c>
      <c r="E22" s="4" t="str">
        <f>VLOOKUP(A22,HOP!A:L,12,0)</f>
        <v>105.00</v>
      </c>
      <c r="F22" s="4" t="str">
        <f>VLOOKUP(A22,HOP!A:C,3,0)</f>
        <v>2243357</v>
      </c>
      <c r="G22" s="4">
        <f t="shared" si="0"/>
        <v>0</v>
      </c>
      <c r="H22" s="4" t="str">
        <f t="shared" si="1"/>
        <v>,2243357</v>
      </c>
      <c r="I22" s="4" t="str">
        <f>VLOOKUP(A22,HOP!A:T,20,0)</f>
        <v>直采</v>
      </c>
    </row>
    <row r="23" s="4" customFormat="1" spans="1:9">
      <c r="A23" s="4">
        <v>16209158626</v>
      </c>
      <c r="B23" s="5">
        <v>44443</v>
      </c>
      <c r="C23" s="5">
        <v>44444</v>
      </c>
      <c r="D23" s="4">
        <v>234</v>
      </c>
      <c r="E23" s="4" t="str">
        <f>VLOOKUP(A23,HOP!A:L,12,0)</f>
        <v>234.00</v>
      </c>
      <c r="F23" s="4" t="str">
        <f>VLOOKUP(A23,HOP!A:C,3,0)</f>
        <v>2243364</v>
      </c>
      <c r="G23" s="4">
        <f t="shared" si="0"/>
        <v>0</v>
      </c>
      <c r="H23" s="4" t="str">
        <f t="shared" si="1"/>
        <v>,2243364</v>
      </c>
      <c r="I23" s="4" t="str">
        <f>VLOOKUP(A23,HOP!A:T,20,0)</f>
        <v>直采</v>
      </c>
    </row>
    <row r="24" s="4" customFormat="1" spans="1:9">
      <c r="A24" s="4">
        <v>16209334375</v>
      </c>
      <c r="B24" s="5">
        <v>44443</v>
      </c>
      <c r="C24" s="5">
        <v>44444</v>
      </c>
      <c r="D24" s="4">
        <v>81.6</v>
      </c>
      <c r="E24" s="4" t="str">
        <f>VLOOKUP(A24,HOP!A:L,12,0)</f>
        <v>81.60</v>
      </c>
      <c r="F24" s="4" t="str">
        <f>VLOOKUP(A24,HOP!A:C,3,0)</f>
        <v>2243378</v>
      </c>
      <c r="G24" s="4">
        <f t="shared" si="0"/>
        <v>0</v>
      </c>
      <c r="H24" s="4" t="str">
        <f t="shared" si="1"/>
        <v>,2243378</v>
      </c>
      <c r="I24" s="4" t="str">
        <f>VLOOKUP(A24,HOP!A:T,20,0)</f>
        <v>直采</v>
      </c>
    </row>
    <row r="25" s="4" customFormat="1" spans="1:9">
      <c r="A25" s="4">
        <v>16209576449</v>
      </c>
      <c r="B25" s="5">
        <v>44443</v>
      </c>
      <c r="C25" s="5">
        <v>44444</v>
      </c>
      <c r="D25" s="4">
        <v>295.8</v>
      </c>
      <c r="E25" s="4" t="str">
        <f>VLOOKUP(A25,HOP!A:L,12,0)</f>
        <v>295.80</v>
      </c>
      <c r="F25" s="4" t="str">
        <f>VLOOKUP(A25,HOP!A:C,3,0)</f>
        <v>2243398</v>
      </c>
      <c r="G25" s="4">
        <f t="shared" si="0"/>
        <v>0</v>
      </c>
      <c r="H25" s="4" t="str">
        <f t="shared" si="1"/>
        <v>,2243398</v>
      </c>
      <c r="I25" s="4" t="str">
        <f>VLOOKUP(A25,HOP!A:T,20,0)</f>
        <v>Saas酒店</v>
      </c>
    </row>
    <row r="26" s="4" customFormat="1" spans="1:9">
      <c r="A26" s="4">
        <v>16210086873</v>
      </c>
      <c r="B26" s="5">
        <v>44443</v>
      </c>
      <c r="C26" s="5">
        <v>44444</v>
      </c>
      <c r="D26" s="4">
        <v>502.86</v>
      </c>
      <c r="E26" s="4" t="str">
        <f>VLOOKUP(A26,HOP!A:L,12,0)</f>
        <v>502.86</v>
      </c>
      <c r="F26" s="4" t="str">
        <f>VLOOKUP(A26,HOP!A:C,3,0)</f>
        <v>2243472</v>
      </c>
      <c r="G26" s="4">
        <f t="shared" si="0"/>
        <v>0</v>
      </c>
      <c r="H26" s="4" t="str">
        <f t="shared" si="1"/>
        <v>,2243472</v>
      </c>
      <c r="I26" s="4" t="str">
        <f>VLOOKUP(A26,HOP!A:T,20,0)</f>
        <v>直采</v>
      </c>
    </row>
    <row r="27" s="4" customFormat="1" hidden="1" spans="1:9">
      <c r="A27" s="4">
        <v>16186891653</v>
      </c>
      <c r="B27" s="5">
        <v>44443</v>
      </c>
      <c r="C27" s="5">
        <v>44445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spans="1:9">
      <c r="A28" s="4">
        <v>16212194856</v>
      </c>
      <c r="B28" s="5">
        <v>44444</v>
      </c>
      <c r="C28" s="5">
        <v>44445</v>
      </c>
      <c r="D28" s="4">
        <v>326.4</v>
      </c>
      <c r="E28" s="4" t="str">
        <f>VLOOKUP(A28,HOP!A:L,12,0)</f>
        <v>326.40</v>
      </c>
      <c r="F28" s="4" t="str">
        <f>VLOOKUP(A28,HOP!A:C,3,0)</f>
        <v>2243948</v>
      </c>
      <c r="G28" s="4">
        <f t="shared" si="0"/>
        <v>0</v>
      </c>
      <c r="H28" s="4" t="str">
        <f t="shared" si="1"/>
        <v>,2243948</v>
      </c>
      <c r="I28" s="4" t="str">
        <f>VLOOKUP(A28,HOP!A:T,20,0)</f>
        <v>Saas酒店</v>
      </c>
    </row>
    <row r="29" s="4" customFormat="1" spans="1:9">
      <c r="A29" s="4">
        <v>16212491223</v>
      </c>
      <c r="B29" s="5">
        <v>44444</v>
      </c>
      <c r="C29" s="5">
        <v>44445</v>
      </c>
      <c r="D29" s="4">
        <v>337</v>
      </c>
      <c r="E29" s="4" t="str">
        <f>VLOOKUP(A29,HOP!A:L,12,0)</f>
        <v>337.00</v>
      </c>
      <c r="F29" s="4" t="str">
        <f>VLOOKUP(A29,HOP!A:C,3,0)</f>
        <v>2244004</v>
      </c>
      <c r="G29" s="4">
        <f t="shared" si="0"/>
        <v>0</v>
      </c>
      <c r="H29" s="4" t="str">
        <f t="shared" si="1"/>
        <v>,2244004</v>
      </c>
      <c r="I29" s="4" t="str">
        <f>VLOOKUP(A29,HOP!A:T,20,0)</f>
        <v>直采</v>
      </c>
    </row>
    <row r="30" s="4" customFormat="1" spans="1:9">
      <c r="A30" s="4">
        <v>16214261691</v>
      </c>
      <c r="B30" s="5">
        <v>44444</v>
      </c>
      <c r="C30" s="5">
        <v>44445</v>
      </c>
      <c r="D30" s="4">
        <v>558</v>
      </c>
      <c r="E30" s="4" t="str">
        <f>VLOOKUP(A30,HOP!A:L,12,0)</f>
        <v>558.00</v>
      </c>
      <c r="F30" s="4" t="str">
        <f>VLOOKUP(A30,HOP!A:C,3,0)</f>
        <v>2244452</v>
      </c>
      <c r="G30" s="4">
        <f t="shared" si="0"/>
        <v>0</v>
      </c>
      <c r="H30" s="4" t="str">
        <f t="shared" si="1"/>
        <v>,2244452</v>
      </c>
      <c r="I30" s="4" t="str">
        <f>VLOOKUP(A30,HOP!A:T,20,0)</f>
        <v>直采</v>
      </c>
    </row>
    <row r="31" s="4" customFormat="1" spans="1:9">
      <c r="A31" s="4">
        <v>16204916953</v>
      </c>
      <c r="B31" s="5">
        <v>44445</v>
      </c>
      <c r="C31" s="5">
        <v>44446</v>
      </c>
      <c r="D31" s="4">
        <v>176</v>
      </c>
      <c r="E31" s="4" t="str">
        <f>VLOOKUP(A31,HOP!A:L,12,0)</f>
        <v>176.00</v>
      </c>
      <c r="F31" s="4" t="str">
        <f>VLOOKUP(A31,HOP!A:C,3,0)</f>
        <v>2243159</v>
      </c>
      <c r="G31" s="4">
        <f t="shared" si="0"/>
        <v>0</v>
      </c>
      <c r="H31" s="4" t="str">
        <f t="shared" si="1"/>
        <v>,2243159</v>
      </c>
      <c r="I31" s="4" t="str">
        <f>VLOOKUP(A31,HOP!A:T,20,0)</f>
        <v>直采</v>
      </c>
    </row>
    <row r="32" s="4" customFormat="1" spans="1:9">
      <c r="A32" s="4">
        <v>16211454002</v>
      </c>
      <c r="B32" s="5">
        <v>44444</v>
      </c>
      <c r="C32" s="5">
        <v>44446</v>
      </c>
      <c r="D32" s="4">
        <v>499.8</v>
      </c>
      <c r="E32" s="4" t="str">
        <f>VLOOKUP(A32,HOP!A:L,12,0)</f>
        <v>499.80</v>
      </c>
      <c r="F32" s="4" t="str">
        <f>VLOOKUP(A32,HOP!A:C,3,0)</f>
        <v>2243761</v>
      </c>
      <c r="G32" s="4">
        <f t="shared" si="0"/>
        <v>0</v>
      </c>
      <c r="H32" s="4" t="str">
        <f t="shared" si="1"/>
        <v>,2243761</v>
      </c>
      <c r="I32" s="4" t="str">
        <f>VLOOKUP(A32,HOP!A:T,20,0)</f>
        <v>直采</v>
      </c>
    </row>
    <row r="33" s="4" customFormat="1" spans="1:9">
      <c r="A33" s="4">
        <v>16219814736</v>
      </c>
      <c r="B33" s="5">
        <v>44445</v>
      </c>
      <c r="C33" s="5">
        <v>44446</v>
      </c>
      <c r="D33" s="4">
        <v>456</v>
      </c>
      <c r="E33" s="4" t="str">
        <f>VLOOKUP(A33,HOP!A:L,12,0)</f>
        <v>456.00</v>
      </c>
      <c r="F33" s="4" t="str">
        <f>VLOOKUP(A33,HOP!A:C,3,0)</f>
        <v>2244929</v>
      </c>
      <c r="G33" s="4">
        <f t="shared" si="0"/>
        <v>0</v>
      </c>
      <c r="H33" s="4" t="str">
        <f t="shared" si="1"/>
        <v>,2244929</v>
      </c>
      <c r="I33" s="4" t="str">
        <f>VLOOKUP(A33,HOP!A:T,20,0)</f>
        <v>直采</v>
      </c>
    </row>
    <row r="34" s="4" customFormat="1" spans="1:9">
      <c r="A34" s="4">
        <v>16220287791</v>
      </c>
      <c r="B34" s="5">
        <v>44445</v>
      </c>
      <c r="C34" s="5">
        <v>44446</v>
      </c>
      <c r="D34" s="4">
        <v>764.06</v>
      </c>
      <c r="E34" s="4" t="str">
        <f>VLOOKUP(A34,HOP!A:L,12,0)</f>
        <v>764.06</v>
      </c>
      <c r="F34" s="4" t="str">
        <f>VLOOKUP(A34,HOP!A:C,3,0)</f>
        <v>2245003</v>
      </c>
      <c r="G34" s="4">
        <f t="shared" si="0"/>
        <v>0</v>
      </c>
      <c r="H34" s="4" t="str">
        <f t="shared" si="1"/>
        <v>,2245003</v>
      </c>
      <c r="I34" s="4" t="str">
        <f>VLOOKUP(A34,HOP!A:T,20,0)</f>
        <v>直连</v>
      </c>
    </row>
    <row r="35" s="4" customFormat="1" spans="1:9">
      <c r="A35" s="4">
        <v>16221061765</v>
      </c>
      <c r="B35" s="5">
        <v>44445</v>
      </c>
      <c r="C35" s="5">
        <v>44446</v>
      </c>
      <c r="D35" s="4">
        <v>176</v>
      </c>
      <c r="E35" s="4" t="str">
        <f>VLOOKUP(A35,HOP!A:L,12,0)</f>
        <v>176.00</v>
      </c>
      <c r="F35" s="4" t="str">
        <f>VLOOKUP(A35,HOP!A:C,3,0)</f>
        <v>2245163</v>
      </c>
      <c r="G35" s="4">
        <f t="shared" si="0"/>
        <v>0</v>
      </c>
      <c r="H35" s="4" t="str">
        <f t="shared" si="1"/>
        <v>,2245163</v>
      </c>
      <c r="I35" s="4" t="str">
        <f>VLOOKUP(A35,HOP!A:T,20,0)</f>
        <v>直采</v>
      </c>
    </row>
    <row r="36" s="4" customFormat="1" spans="1:9">
      <c r="A36" s="4">
        <v>16221063867</v>
      </c>
      <c r="B36" s="5">
        <v>44445</v>
      </c>
      <c r="C36" s="5">
        <v>44446</v>
      </c>
      <c r="D36" s="4">
        <v>176</v>
      </c>
      <c r="E36" s="4" t="str">
        <f>VLOOKUP(A36,HOP!A:L,12,0)</f>
        <v>176.00</v>
      </c>
      <c r="F36" s="4" t="str">
        <f>VLOOKUP(A36,HOP!A:C,3,0)</f>
        <v>2245164</v>
      </c>
      <c r="G36" s="4">
        <f t="shared" si="0"/>
        <v>0</v>
      </c>
      <c r="H36" s="4" t="str">
        <f t="shared" si="1"/>
        <v>,2245164</v>
      </c>
      <c r="I36" s="4" t="str">
        <f>VLOOKUP(A36,HOP!A:T,20,0)</f>
        <v>直采</v>
      </c>
    </row>
    <row r="37" s="4" customFormat="1" spans="1:9">
      <c r="A37" s="4">
        <v>16221646182</v>
      </c>
      <c r="B37" s="5">
        <v>44445</v>
      </c>
      <c r="C37" s="5">
        <v>44446</v>
      </c>
      <c r="D37" s="4">
        <v>295.8</v>
      </c>
      <c r="E37" s="4" t="str">
        <f>VLOOKUP(A37,HOP!A:L,12,0)</f>
        <v>295.80</v>
      </c>
      <c r="F37" s="4" t="str">
        <f>VLOOKUP(A37,HOP!A:C,3,0)</f>
        <v>2245304</v>
      </c>
      <c r="G37" s="4">
        <f t="shared" si="0"/>
        <v>0</v>
      </c>
      <c r="H37" s="4" t="str">
        <f t="shared" si="1"/>
        <v>,2245304</v>
      </c>
      <c r="I37" s="4" t="str">
        <f>VLOOKUP(A37,HOP!A:T,20,0)</f>
        <v>Saas酒店</v>
      </c>
    </row>
    <row r="38" s="4" customFormat="1" spans="1:9">
      <c r="A38" s="4">
        <v>16221842598</v>
      </c>
      <c r="B38" s="5">
        <v>44445</v>
      </c>
      <c r="C38" s="5">
        <v>44446</v>
      </c>
      <c r="D38" s="4">
        <v>310</v>
      </c>
      <c r="E38" s="4" t="str">
        <f>VLOOKUP(A38,HOP!A:L,12,0)</f>
        <v>310.00</v>
      </c>
      <c r="F38" s="4" t="str">
        <f>VLOOKUP(A38,HOP!A:C,3,0)</f>
        <v>2245416</v>
      </c>
      <c r="G38" s="4">
        <f t="shared" si="0"/>
        <v>0</v>
      </c>
      <c r="H38" s="4" t="str">
        <f t="shared" si="1"/>
        <v>,2245416</v>
      </c>
      <c r="I38" s="4" t="str">
        <f>VLOOKUP(A38,HOP!A:T,20,0)</f>
        <v>直采</v>
      </c>
    </row>
    <row r="40" spans="4:4">
      <c r="D40" s="4">
        <f>SUM(D2:D39)</f>
        <v>14985.73</v>
      </c>
    </row>
    <row r="44" spans="1:1">
      <c r="A44" s="4" t="s">
        <v>120</v>
      </c>
    </row>
    <row r="45" spans="1:1">
      <c r="A45" s="4" t="s">
        <v>121</v>
      </c>
    </row>
    <row r="46" spans="1:1">
      <c r="A46" s="4" t="s">
        <v>122</v>
      </c>
    </row>
    <row r="47" spans="1:1">
      <c r="A47" s="4" t="s">
        <v>123</v>
      </c>
    </row>
    <row r="48" spans="1:1">
      <c r="A48" s="4" t="s">
        <v>124</v>
      </c>
    </row>
  </sheetData>
  <autoFilter ref="A1:X38">
    <filterColumn colId="3">
      <filters>
        <filter val="290"/>
        <filter val="310"/>
        <filter val="890"/>
        <filter val="456"/>
        <filter val="558"/>
        <filter val="265.2"/>
        <filter val="368.22"/>
        <filter val="326.4"/>
        <filter val="162.24"/>
        <filter val="81.6"/>
        <filter val="1068"/>
        <filter val="295.8"/>
        <filter val="499.8"/>
        <filter val="234"/>
        <filter val="176"/>
        <filter val="1936"/>
        <filter val="177"/>
        <filter val="337"/>
        <filter val="1500"/>
        <filter val="365.01"/>
        <filter val="105"/>
        <filter val="207.06"/>
        <filter val="502.86"/>
        <filter val="764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16221842598</v>
      </c>
      <c r="B2" s="1" t="s">
        <v>142</v>
      </c>
      <c r="C2" s="1" t="s">
        <v>143</v>
      </c>
      <c r="D2" s="1" t="s">
        <v>144</v>
      </c>
      <c r="E2" s="1" t="s">
        <v>118</v>
      </c>
      <c r="F2" s="1" t="s">
        <v>142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</row>
    <row r="3" s="1" customFormat="1" spans="1:20">
      <c r="A3" s="3">
        <v>16221646182</v>
      </c>
      <c r="B3" s="1" t="s">
        <v>142</v>
      </c>
      <c r="C3" s="1" t="s">
        <v>156</v>
      </c>
      <c r="D3" s="1" t="s">
        <v>157</v>
      </c>
      <c r="E3" s="1" t="s">
        <v>115</v>
      </c>
      <c r="F3" s="1" t="s">
        <v>142</v>
      </c>
      <c r="G3" s="1" t="s">
        <v>145</v>
      </c>
      <c r="H3" s="1" t="s">
        <v>146</v>
      </c>
      <c r="I3" s="1" t="s">
        <v>158</v>
      </c>
      <c r="J3" s="1" t="s">
        <v>148</v>
      </c>
      <c r="K3" s="1" t="s">
        <v>158</v>
      </c>
      <c r="L3" s="1" t="s">
        <v>158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159</v>
      </c>
      <c r="R3" s="1" t="s">
        <v>153</v>
      </c>
      <c r="S3" s="1" t="s">
        <v>154</v>
      </c>
      <c r="T3" s="1" t="s">
        <v>160</v>
      </c>
    </row>
    <row r="4" s="1" customFormat="1" spans="1:20">
      <c r="A4" s="3">
        <v>16221063867</v>
      </c>
      <c r="B4" s="1" t="s">
        <v>142</v>
      </c>
      <c r="C4" s="1" t="s">
        <v>161</v>
      </c>
      <c r="D4" s="1" t="s">
        <v>162</v>
      </c>
      <c r="E4" s="1" t="s">
        <v>114</v>
      </c>
      <c r="F4" s="1" t="s">
        <v>142</v>
      </c>
      <c r="G4" s="1" t="s">
        <v>145</v>
      </c>
      <c r="H4" s="1" t="s">
        <v>146</v>
      </c>
      <c r="I4" s="1" t="s">
        <v>163</v>
      </c>
      <c r="J4" s="1" t="s">
        <v>148</v>
      </c>
      <c r="K4" s="1" t="s">
        <v>163</v>
      </c>
      <c r="L4" s="1" t="s">
        <v>163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164</v>
      </c>
      <c r="R4" s="1" t="s">
        <v>153</v>
      </c>
      <c r="S4" s="1" t="s">
        <v>154</v>
      </c>
      <c r="T4" s="1" t="s">
        <v>155</v>
      </c>
    </row>
    <row r="5" s="1" customFormat="1" spans="1:20">
      <c r="A5" s="3">
        <v>16221061765</v>
      </c>
      <c r="B5" s="1" t="s">
        <v>142</v>
      </c>
      <c r="C5" s="1" t="s">
        <v>165</v>
      </c>
      <c r="D5" s="1" t="s">
        <v>162</v>
      </c>
      <c r="E5" s="1" t="s">
        <v>114</v>
      </c>
      <c r="F5" s="1" t="s">
        <v>142</v>
      </c>
      <c r="G5" s="1" t="s">
        <v>145</v>
      </c>
      <c r="H5" s="1" t="s">
        <v>146</v>
      </c>
      <c r="I5" s="1" t="s">
        <v>163</v>
      </c>
      <c r="J5" s="1" t="s">
        <v>148</v>
      </c>
      <c r="K5" s="1" t="s">
        <v>163</v>
      </c>
      <c r="L5" s="1" t="s">
        <v>163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166</v>
      </c>
      <c r="R5" s="1" t="s">
        <v>153</v>
      </c>
      <c r="S5" s="1" t="s">
        <v>154</v>
      </c>
      <c r="T5" s="1" t="s">
        <v>155</v>
      </c>
    </row>
    <row r="6" s="1" customFormat="1" spans="1:20">
      <c r="A6" s="3">
        <v>16220287791</v>
      </c>
      <c r="B6" s="1" t="s">
        <v>142</v>
      </c>
      <c r="C6" s="1" t="s">
        <v>167</v>
      </c>
      <c r="D6" s="1" t="s">
        <v>168</v>
      </c>
      <c r="E6" s="1" t="s">
        <v>113</v>
      </c>
      <c r="F6" s="1" t="s">
        <v>142</v>
      </c>
      <c r="G6" s="1" t="s">
        <v>145</v>
      </c>
      <c r="H6" s="1" t="s">
        <v>146</v>
      </c>
      <c r="I6" s="1" t="s">
        <v>169</v>
      </c>
      <c r="J6" s="1" t="s">
        <v>148</v>
      </c>
      <c r="K6" s="1" t="s">
        <v>169</v>
      </c>
      <c r="L6" s="1" t="s">
        <v>169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170</v>
      </c>
      <c r="R6" s="1" t="s">
        <v>153</v>
      </c>
      <c r="S6" s="1" t="s">
        <v>154</v>
      </c>
      <c r="T6" s="1" t="s">
        <v>171</v>
      </c>
    </row>
    <row r="7" s="1" customFormat="1" spans="1:20">
      <c r="A7" s="3">
        <v>16219814736</v>
      </c>
      <c r="B7" s="1" t="s">
        <v>142</v>
      </c>
      <c r="C7" s="1" t="s">
        <v>172</v>
      </c>
      <c r="D7" s="1" t="s">
        <v>173</v>
      </c>
      <c r="E7" s="1" t="s">
        <v>110</v>
      </c>
      <c r="F7" s="1" t="s">
        <v>142</v>
      </c>
      <c r="G7" s="1" t="s">
        <v>145</v>
      </c>
      <c r="H7" s="1" t="s">
        <v>146</v>
      </c>
      <c r="I7" s="1" t="s">
        <v>174</v>
      </c>
      <c r="J7" s="1" t="s">
        <v>148</v>
      </c>
      <c r="K7" s="1" t="s">
        <v>174</v>
      </c>
      <c r="L7" s="1" t="s">
        <v>174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175</v>
      </c>
      <c r="R7" s="1" t="s">
        <v>153</v>
      </c>
      <c r="S7" s="1" t="s">
        <v>154</v>
      </c>
      <c r="T7" s="1" t="s">
        <v>155</v>
      </c>
    </row>
    <row r="8" s="1" customFormat="1" spans="1:20">
      <c r="A8" s="3">
        <v>16214261691</v>
      </c>
      <c r="B8" s="1" t="s">
        <v>176</v>
      </c>
      <c r="C8" s="1" t="s">
        <v>177</v>
      </c>
      <c r="D8" s="1" t="s">
        <v>178</v>
      </c>
      <c r="E8" s="1" t="s">
        <v>101</v>
      </c>
      <c r="F8" s="1" t="s">
        <v>176</v>
      </c>
      <c r="G8" s="1" t="s">
        <v>142</v>
      </c>
      <c r="H8" s="1" t="s">
        <v>146</v>
      </c>
      <c r="I8" s="1" t="s">
        <v>179</v>
      </c>
      <c r="J8" s="1" t="s">
        <v>148</v>
      </c>
      <c r="K8" s="1" t="s">
        <v>179</v>
      </c>
      <c r="L8" s="1" t="s">
        <v>179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180</v>
      </c>
      <c r="R8" s="1" t="s">
        <v>153</v>
      </c>
      <c r="S8" s="1" t="s">
        <v>154</v>
      </c>
      <c r="T8" s="1" t="s">
        <v>155</v>
      </c>
    </row>
    <row r="9" s="1" customFormat="1" spans="1:20">
      <c r="A9" s="3">
        <v>16212491223</v>
      </c>
      <c r="B9" s="1" t="s">
        <v>176</v>
      </c>
      <c r="C9" s="1" t="s">
        <v>181</v>
      </c>
      <c r="D9" s="1" t="s">
        <v>182</v>
      </c>
      <c r="E9" s="1" t="s">
        <v>98</v>
      </c>
      <c r="F9" s="1" t="s">
        <v>176</v>
      </c>
      <c r="G9" s="1" t="s">
        <v>142</v>
      </c>
      <c r="H9" s="1" t="s">
        <v>146</v>
      </c>
      <c r="I9" s="1" t="s">
        <v>183</v>
      </c>
      <c r="J9" s="1" t="s">
        <v>148</v>
      </c>
      <c r="K9" s="1" t="s">
        <v>183</v>
      </c>
      <c r="L9" s="1" t="s">
        <v>183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184</v>
      </c>
      <c r="R9" s="1" t="s">
        <v>153</v>
      </c>
      <c r="S9" s="1" t="s">
        <v>154</v>
      </c>
      <c r="T9" s="1" t="s">
        <v>155</v>
      </c>
    </row>
    <row r="10" s="1" customFormat="1" spans="1:20">
      <c r="A10" s="3">
        <v>16212194856</v>
      </c>
      <c r="B10" s="1" t="s">
        <v>176</v>
      </c>
      <c r="C10" s="1" t="s">
        <v>185</v>
      </c>
      <c r="D10" s="1" t="s">
        <v>157</v>
      </c>
      <c r="E10" s="1" t="s">
        <v>97</v>
      </c>
      <c r="F10" s="1" t="s">
        <v>176</v>
      </c>
      <c r="G10" s="1" t="s">
        <v>142</v>
      </c>
      <c r="H10" s="1" t="s">
        <v>146</v>
      </c>
      <c r="I10" s="1" t="s">
        <v>186</v>
      </c>
      <c r="J10" s="1" t="s">
        <v>148</v>
      </c>
      <c r="K10" s="1" t="s">
        <v>186</v>
      </c>
      <c r="L10" s="1" t="s">
        <v>186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187</v>
      </c>
      <c r="R10" s="1" t="s">
        <v>153</v>
      </c>
      <c r="S10" s="1" t="s">
        <v>154</v>
      </c>
      <c r="T10" s="1" t="s">
        <v>160</v>
      </c>
    </row>
    <row r="11" s="1" customFormat="1" spans="1:20">
      <c r="A11" s="3">
        <v>16211454002</v>
      </c>
      <c r="B11" s="1" t="s">
        <v>176</v>
      </c>
      <c r="C11" s="1" t="s">
        <v>188</v>
      </c>
      <c r="D11" s="1" t="s">
        <v>189</v>
      </c>
      <c r="E11" s="1" t="s">
        <v>107</v>
      </c>
      <c r="F11" s="1" t="s">
        <v>176</v>
      </c>
      <c r="G11" s="1" t="s">
        <v>145</v>
      </c>
      <c r="H11" s="1" t="s">
        <v>146</v>
      </c>
      <c r="I11" s="1" t="s">
        <v>190</v>
      </c>
      <c r="J11" s="1" t="s">
        <v>148</v>
      </c>
      <c r="K11" s="1" t="s">
        <v>190</v>
      </c>
      <c r="L11" s="1" t="s">
        <v>190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191</v>
      </c>
      <c r="R11" s="1" t="s">
        <v>153</v>
      </c>
      <c r="S11" s="1" t="s">
        <v>154</v>
      </c>
      <c r="T11" s="1" t="s">
        <v>155</v>
      </c>
    </row>
    <row r="12" s="1" customFormat="1" spans="1:20">
      <c r="A12" s="3">
        <v>16210086873</v>
      </c>
      <c r="B12" s="1" t="s">
        <v>192</v>
      </c>
      <c r="C12" s="1" t="s">
        <v>193</v>
      </c>
      <c r="D12" s="1" t="s">
        <v>194</v>
      </c>
      <c r="E12" s="1" t="s">
        <v>91</v>
      </c>
      <c r="F12" s="1" t="s">
        <v>192</v>
      </c>
      <c r="G12" s="1" t="s">
        <v>176</v>
      </c>
      <c r="H12" s="1" t="s">
        <v>146</v>
      </c>
      <c r="I12" s="1" t="s">
        <v>195</v>
      </c>
      <c r="J12" s="1" t="s">
        <v>148</v>
      </c>
      <c r="K12" s="1" t="s">
        <v>195</v>
      </c>
      <c r="L12" s="1" t="s">
        <v>195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196</v>
      </c>
      <c r="R12" s="1" t="s">
        <v>153</v>
      </c>
      <c r="S12" s="1" t="s">
        <v>154</v>
      </c>
      <c r="T12" s="1" t="s">
        <v>155</v>
      </c>
    </row>
    <row r="13" s="1" customFormat="1" spans="1:20">
      <c r="A13" s="3">
        <v>16209576449</v>
      </c>
      <c r="B13" s="1" t="s">
        <v>192</v>
      </c>
      <c r="C13" s="1" t="s">
        <v>197</v>
      </c>
      <c r="D13" s="1" t="s">
        <v>157</v>
      </c>
      <c r="E13" s="1" t="s">
        <v>88</v>
      </c>
      <c r="F13" s="1" t="s">
        <v>192</v>
      </c>
      <c r="G13" s="1" t="s">
        <v>176</v>
      </c>
      <c r="H13" s="1" t="s">
        <v>146</v>
      </c>
      <c r="I13" s="1" t="s">
        <v>158</v>
      </c>
      <c r="J13" s="1" t="s">
        <v>148</v>
      </c>
      <c r="K13" s="1" t="s">
        <v>158</v>
      </c>
      <c r="L13" s="1" t="s">
        <v>158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198</v>
      </c>
      <c r="R13" s="1" t="s">
        <v>153</v>
      </c>
      <c r="S13" s="1" t="s">
        <v>154</v>
      </c>
      <c r="T13" s="1" t="s">
        <v>160</v>
      </c>
    </row>
    <row r="14" s="1" customFormat="1" spans="1:20">
      <c r="A14" s="3">
        <v>16209334375</v>
      </c>
      <c r="B14" s="1" t="s">
        <v>192</v>
      </c>
      <c r="C14" s="1" t="s">
        <v>199</v>
      </c>
      <c r="D14" s="1" t="s">
        <v>200</v>
      </c>
      <c r="E14" s="1" t="s">
        <v>87</v>
      </c>
      <c r="F14" s="1" t="s">
        <v>192</v>
      </c>
      <c r="G14" s="1" t="s">
        <v>176</v>
      </c>
      <c r="H14" s="1" t="s">
        <v>146</v>
      </c>
      <c r="I14" s="1" t="s">
        <v>201</v>
      </c>
      <c r="J14" s="1" t="s">
        <v>148</v>
      </c>
      <c r="K14" s="1" t="s">
        <v>201</v>
      </c>
      <c r="L14" s="1" t="s">
        <v>201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202</v>
      </c>
      <c r="R14" s="1" t="s">
        <v>153</v>
      </c>
      <c r="S14" s="1" t="s">
        <v>154</v>
      </c>
      <c r="T14" s="1" t="s">
        <v>155</v>
      </c>
    </row>
    <row r="15" s="1" customFormat="1" spans="1:20">
      <c r="A15" s="3">
        <v>16209158626</v>
      </c>
      <c r="B15" s="1" t="s">
        <v>192</v>
      </c>
      <c r="C15" s="1" t="s">
        <v>203</v>
      </c>
      <c r="D15" s="1" t="s">
        <v>204</v>
      </c>
      <c r="E15" s="1" t="s">
        <v>86</v>
      </c>
      <c r="F15" s="1" t="s">
        <v>192</v>
      </c>
      <c r="G15" s="1" t="s">
        <v>176</v>
      </c>
      <c r="H15" s="1" t="s">
        <v>146</v>
      </c>
      <c r="I15" s="1" t="s">
        <v>205</v>
      </c>
      <c r="J15" s="1" t="s">
        <v>148</v>
      </c>
      <c r="K15" s="1" t="s">
        <v>205</v>
      </c>
      <c r="L15" s="1" t="s">
        <v>205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206</v>
      </c>
      <c r="R15" s="1" t="s">
        <v>153</v>
      </c>
      <c r="S15" s="1" t="s">
        <v>154</v>
      </c>
      <c r="T15" s="1" t="s">
        <v>155</v>
      </c>
    </row>
    <row r="16" s="1" customFormat="1" spans="1:20">
      <c r="A16" s="3">
        <v>16209127358</v>
      </c>
      <c r="B16" s="1" t="s">
        <v>192</v>
      </c>
      <c r="C16" s="1" t="s">
        <v>207</v>
      </c>
      <c r="D16" s="1" t="s">
        <v>208</v>
      </c>
      <c r="E16" s="1" t="s">
        <v>83</v>
      </c>
      <c r="F16" s="1" t="s">
        <v>192</v>
      </c>
      <c r="G16" s="1" t="s">
        <v>176</v>
      </c>
      <c r="H16" s="1" t="s">
        <v>146</v>
      </c>
      <c r="I16" s="1" t="s">
        <v>209</v>
      </c>
      <c r="J16" s="1" t="s">
        <v>148</v>
      </c>
      <c r="K16" s="1" t="s">
        <v>209</v>
      </c>
      <c r="L16" s="1" t="s">
        <v>209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210</v>
      </c>
      <c r="R16" s="1" t="s">
        <v>153</v>
      </c>
      <c r="S16" s="1" t="s">
        <v>154</v>
      </c>
      <c r="T16" s="1" t="s">
        <v>155</v>
      </c>
    </row>
    <row r="17" s="1" customFormat="1" spans="1:20">
      <c r="A17" s="3">
        <v>16204916953</v>
      </c>
      <c r="B17" s="1" t="s">
        <v>192</v>
      </c>
      <c r="C17" s="1" t="s">
        <v>211</v>
      </c>
      <c r="D17" s="1" t="s">
        <v>162</v>
      </c>
      <c r="E17" s="1" t="s">
        <v>104</v>
      </c>
      <c r="F17" s="1" t="s">
        <v>142</v>
      </c>
      <c r="G17" s="1" t="s">
        <v>145</v>
      </c>
      <c r="H17" s="1" t="s">
        <v>146</v>
      </c>
      <c r="I17" s="1" t="s">
        <v>163</v>
      </c>
      <c r="J17" s="1" t="s">
        <v>148</v>
      </c>
      <c r="K17" s="1" t="s">
        <v>163</v>
      </c>
      <c r="L17" s="1" t="s">
        <v>163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212</v>
      </c>
      <c r="R17" s="1" t="s">
        <v>153</v>
      </c>
      <c r="S17" s="1" t="s">
        <v>154</v>
      </c>
      <c r="T17" s="1" t="s">
        <v>155</v>
      </c>
    </row>
    <row r="18" s="1" customFormat="1" spans="1:20">
      <c r="A18" s="3">
        <v>16204845546</v>
      </c>
      <c r="B18" s="1" t="s">
        <v>192</v>
      </c>
      <c r="C18" s="1" t="s">
        <v>213</v>
      </c>
      <c r="D18" s="1" t="s">
        <v>200</v>
      </c>
      <c r="E18" s="1" t="s">
        <v>82</v>
      </c>
      <c r="F18" s="1" t="s">
        <v>192</v>
      </c>
      <c r="G18" s="1" t="s">
        <v>176</v>
      </c>
      <c r="H18" s="1" t="s">
        <v>146</v>
      </c>
      <c r="I18" s="1" t="s">
        <v>201</v>
      </c>
      <c r="J18" s="1" t="s">
        <v>148</v>
      </c>
      <c r="K18" s="1" t="s">
        <v>201</v>
      </c>
      <c r="L18" s="1" t="s">
        <v>201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214</v>
      </c>
      <c r="R18" s="1" t="s">
        <v>153</v>
      </c>
      <c r="S18" s="1" t="s">
        <v>154</v>
      </c>
      <c r="T18" s="1" t="s">
        <v>155</v>
      </c>
    </row>
    <row r="19" s="1" customFormat="1" spans="1:20">
      <c r="A19" s="3">
        <v>16204100252</v>
      </c>
      <c r="B19" s="1" t="s">
        <v>192</v>
      </c>
      <c r="C19" s="1" t="s">
        <v>215</v>
      </c>
      <c r="D19" s="1" t="s">
        <v>182</v>
      </c>
      <c r="E19" s="1" t="s">
        <v>79</v>
      </c>
      <c r="F19" s="1" t="s">
        <v>192</v>
      </c>
      <c r="G19" s="1" t="s">
        <v>176</v>
      </c>
      <c r="H19" s="1" t="s">
        <v>146</v>
      </c>
      <c r="I19" s="1" t="s">
        <v>183</v>
      </c>
      <c r="J19" s="1" t="s">
        <v>148</v>
      </c>
      <c r="K19" s="1" t="s">
        <v>183</v>
      </c>
      <c r="L19" s="1" t="s">
        <v>183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216</v>
      </c>
      <c r="R19" s="1" t="s">
        <v>153</v>
      </c>
      <c r="S19" s="1" t="s">
        <v>154</v>
      </c>
      <c r="T19" s="1" t="s">
        <v>155</v>
      </c>
    </row>
    <row r="20" s="1" customFormat="1" spans="1:20">
      <c r="A20" s="3">
        <v>16202950799</v>
      </c>
      <c r="B20" s="1" t="s">
        <v>192</v>
      </c>
      <c r="C20" s="1" t="s">
        <v>217</v>
      </c>
      <c r="D20" s="1" t="s">
        <v>157</v>
      </c>
      <c r="E20" s="1" t="s">
        <v>76</v>
      </c>
      <c r="F20" s="1" t="s">
        <v>192</v>
      </c>
      <c r="G20" s="1" t="s">
        <v>176</v>
      </c>
      <c r="H20" s="1" t="s">
        <v>146</v>
      </c>
      <c r="I20" s="1" t="s">
        <v>158</v>
      </c>
      <c r="J20" s="1" t="s">
        <v>148</v>
      </c>
      <c r="K20" s="1" t="s">
        <v>158</v>
      </c>
      <c r="L20" s="1" t="s">
        <v>158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218</v>
      </c>
      <c r="R20" s="1" t="s">
        <v>153</v>
      </c>
      <c r="S20" s="1" t="s">
        <v>154</v>
      </c>
      <c r="T20" s="1" t="s">
        <v>160</v>
      </c>
    </row>
    <row r="21" s="1" customFormat="1" spans="1:20">
      <c r="A21" s="3">
        <v>16202354228</v>
      </c>
      <c r="B21" s="1" t="s">
        <v>192</v>
      </c>
      <c r="C21" s="1" t="s">
        <v>219</v>
      </c>
      <c r="D21" s="1" t="s">
        <v>220</v>
      </c>
      <c r="E21" s="1" t="s">
        <v>45</v>
      </c>
      <c r="F21" s="1" t="s">
        <v>192</v>
      </c>
      <c r="G21" s="1" t="s">
        <v>176</v>
      </c>
      <c r="H21" s="1" t="s">
        <v>146</v>
      </c>
      <c r="I21" s="1" t="s">
        <v>221</v>
      </c>
      <c r="J21" s="1" t="s">
        <v>148</v>
      </c>
      <c r="K21" s="1" t="s">
        <v>221</v>
      </c>
      <c r="L21" s="1" t="s">
        <v>221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222</v>
      </c>
      <c r="R21" s="1" t="s">
        <v>153</v>
      </c>
      <c r="S21" s="1" t="s">
        <v>154</v>
      </c>
      <c r="T21" s="1" t="s">
        <v>155</v>
      </c>
    </row>
    <row r="22" s="1" customFormat="1" spans="1:20">
      <c r="A22" s="3">
        <v>16200893019</v>
      </c>
      <c r="B22" s="1" t="s">
        <v>223</v>
      </c>
      <c r="C22" s="1" t="s">
        <v>224</v>
      </c>
      <c r="D22" s="1" t="s">
        <v>225</v>
      </c>
      <c r="E22" s="1" t="s">
        <v>54</v>
      </c>
      <c r="F22" s="1" t="s">
        <v>223</v>
      </c>
      <c r="G22" s="1" t="s">
        <v>192</v>
      </c>
      <c r="H22" s="1" t="s">
        <v>146</v>
      </c>
      <c r="I22" s="1" t="s">
        <v>226</v>
      </c>
      <c r="J22" s="1" t="s">
        <v>148</v>
      </c>
      <c r="K22" s="1" t="s">
        <v>226</v>
      </c>
      <c r="L22" s="1" t="s">
        <v>226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227</v>
      </c>
      <c r="R22" s="1" t="s">
        <v>153</v>
      </c>
      <c r="S22" s="1" t="s">
        <v>154</v>
      </c>
      <c r="T22" s="1" t="s">
        <v>155</v>
      </c>
    </row>
    <row r="23" s="1" customFormat="1" spans="1:20">
      <c r="A23" s="3">
        <v>16199027952</v>
      </c>
      <c r="B23" s="1" t="s">
        <v>223</v>
      </c>
      <c r="C23" s="1" t="s">
        <v>228</v>
      </c>
      <c r="D23" s="1" t="s">
        <v>157</v>
      </c>
      <c r="E23" s="1" t="s">
        <v>51</v>
      </c>
      <c r="F23" s="1" t="s">
        <v>192</v>
      </c>
      <c r="G23" s="1" t="s">
        <v>176</v>
      </c>
      <c r="H23" s="1" t="s">
        <v>146</v>
      </c>
      <c r="I23" s="1" t="s">
        <v>229</v>
      </c>
      <c r="J23" s="1" t="s">
        <v>148</v>
      </c>
      <c r="K23" s="1" t="s">
        <v>229</v>
      </c>
      <c r="L23" s="1" t="s">
        <v>229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230</v>
      </c>
      <c r="R23" s="1" t="s">
        <v>153</v>
      </c>
      <c r="S23" s="1" t="s">
        <v>154</v>
      </c>
      <c r="T23" s="1" t="s">
        <v>160</v>
      </c>
    </row>
    <row r="24" s="1" customFormat="1" spans="1:20">
      <c r="A24" s="3">
        <v>16196277116</v>
      </c>
      <c r="B24" s="1" t="s">
        <v>223</v>
      </c>
      <c r="C24" s="1" t="s">
        <v>231</v>
      </c>
      <c r="D24" s="1" t="s">
        <v>208</v>
      </c>
      <c r="E24" s="1" t="s">
        <v>48</v>
      </c>
      <c r="F24" s="1" t="s">
        <v>223</v>
      </c>
      <c r="G24" s="1" t="s">
        <v>192</v>
      </c>
      <c r="H24" s="1" t="s">
        <v>146</v>
      </c>
      <c r="I24" s="1" t="s">
        <v>209</v>
      </c>
      <c r="J24" s="1" t="s">
        <v>148</v>
      </c>
      <c r="K24" s="1" t="s">
        <v>209</v>
      </c>
      <c r="L24" s="1" t="s">
        <v>209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232</v>
      </c>
      <c r="R24" s="1" t="s">
        <v>153</v>
      </c>
      <c r="S24" s="1" t="s">
        <v>154</v>
      </c>
      <c r="T24" s="1" t="s">
        <v>155</v>
      </c>
    </row>
    <row r="25" s="1" customFormat="1" spans="1:20">
      <c r="A25" s="3">
        <v>16195559236</v>
      </c>
      <c r="B25" s="1" t="s">
        <v>223</v>
      </c>
      <c r="C25" s="1" t="s">
        <v>233</v>
      </c>
      <c r="D25" s="1" t="s">
        <v>234</v>
      </c>
      <c r="E25" s="1" t="s">
        <v>71</v>
      </c>
      <c r="F25" s="1" t="s">
        <v>192</v>
      </c>
      <c r="G25" s="1" t="s">
        <v>176</v>
      </c>
      <c r="H25" s="1" t="s">
        <v>146</v>
      </c>
      <c r="I25" s="1" t="s">
        <v>235</v>
      </c>
      <c r="J25" s="1" t="s">
        <v>148</v>
      </c>
      <c r="K25" s="1" t="s">
        <v>235</v>
      </c>
      <c r="L25" s="1" t="s">
        <v>150</v>
      </c>
      <c r="M25" s="1" t="s">
        <v>236</v>
      </c>
      <c r="N25" s="1" t="s">
        <v>236</v>
      </c>
      <c r="O25" s="1" t="s">
        <v>150</v>
      </c>
      <c r="P25" s="1" t="s">
        <v>151</v>
      </c>
      <c r="Q25" s="1" t="s">
        <v>237</v>
      </c>
      <c r="R25" s="1" t="s">
        <v>153</v>
      </c>
      <c r="S25" s="1" t="s">
        <v>154</v>
      </c>
      <c r="T25" s="1" t="s">
        <v>155</v>
      </c>
    </row>
    <row r="26" s="1" customFormat="1" spans="1:20">
      <c r="A26" s="3">
        <v>16195506007</v>
      </c>
      <c r="B26" s="1" t="s">
        <v>223</v>
      </c>
      <c r="C26" s="1" t="s">
        <v>238</v>
      </c>
      <c r="D26" s="1" t="s">
        <v>239</v>
      </c>
      <c r="E26" s="1" t="s">
        <v>74</v>
      </c>
      <c r="F26" s="1" t="s">
        <v>192</v>
      </c>
      <c r="G26" s="1" t="s">
        <v>176</v>
      </c>
      <c r="H26" s="1" t="s">
        <v>146</v>
      </c>
      <c r="I26" s="1" t="s">
        <v>240</v>
      </c>
      <c r="J26" s="1" t="s">
        <v>148</v>
      </c>
      <c r="K26" s="1" t="s">
        <v>240</v>
      </c>
      <c r="L26" s="1" t="s">
        <v>240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241</v>
      </c>
      <c r="R26" s="1" t="s">
        <v>153</v>
      </c>
      <c r="S26" s="1" t="s">
        <v>154</v>
      </c>
      <c r="T26" s="1" t="s">
        <v>171</v>
      </c>
    </row>
    <row r="27" s="1" customFormat="1" spans="1:20">
      <c r="A27" s="3">
        <v>16195432850</v>
      </c>
      <c r="B27" s="1" t="s">
        <v>223</v>
      </c>
      <c r="C27" s="1" t="s">
        <v>242</v>
      </c>
      <c r="D27" s="1" t="s">
        <v>234</v>
      </c>
      <c r="E27" s="1" t="s">
        <v>71</v>
      </c>
      <c r="F27" s="1" t="s">
        <v>192</v>
      </c>
      <c r="G27" s="1" t="s">
        <v>176</v>
      </c>
      <c r="H27" s="1" t="s">
        <v>146</v>
      </c>
      <c r="I27" s="1" t="s">
        <v>235</v>
      </c>
      <c r="J27" s="1" t="s">
        <v>148</v>
      </c>
      <c r="K27" s="1" t="s">
        <v>235</v>
      </c>
      <c r="L27" s="1" t="s">
        <v>235</v>
      </c>
      <c r="M27" s="1" t="s">
        <v>149</v>
      </c>
      <c r="N27" s="1" t="s">
        <v>149</v>
      </c>
      <c r="O27" s="1" t="s">
        <v>150</v>
      </c>
      <c r="P27" s="1" t="s">
        <v>151</v>
      </c>
      <c r="Q27" s="1" t="s">
        <v>243</v>
      </c>
      <c r="R27" s="1" t="s">
        <v>153</v>
      </c>
      <c r="S27" s="1" t="s">
        <v>154</v>
      </c>
      <c r="T27" s="1" t="s">
        <v>155</v>
      </c>
    </row>
    <row r="28" s="1" customFormat="1" spans="1:20">
      <c r="A28" s="3">
        <v>16194666519</v>
      </c>
      <c r="B28" s="1" t="s">
        <v>223</v>
      </c>
      <c r="C28" s="1" t="s">
        <v>244</v>
      </c>
      <c r="D28" s="1" t="s">
        <v>245</v>
      </c>
      <c r="E28" s="1" t="s">
        <v>68</v>
      </c>
      <c r="F28" s="1" t="s">
        <v>223</v>
      </c>
      <c r="G28" s="1" t="s">
        <v>176</v>
      </c>
      <c r="H28" s="1" t="s">
        <v>146</v>
      </c>
      <c r="I28" s="1" t="s">
        <v>246</v>
      </c>
      <c r="J28" s="1" t="s">
        <v>148</v>
      </c>
      <c r="K28" s="1" t="s">
        <v>246</v>
      </c>
      <c r="L28" s="1" t="s">
        <v>246</v>
      </c>
      <c r="M28" s="1" t="s">
        <v>149</v>
      </c>
      <c r="N28" s="1" t="s">
        <v>149</v>
      </c>
      <c r="O28" s="1" t="s">
        <v>150</v>
      </c>
      <c r="P28" s="1" t="s">
        <v>151</v>
      </c>
      <c r="Q28" s="1" t="s">
        <v>247</v>
      </c>
      <c r="R28" s="1" t="s">
        <v>153</v>
      </c>
      <c r="S28" s="1" t="s">
        <v>154</v>
      </c>
      <c r="T28" s="1" t="s">
        <v>171</v>
      </c>
    </row>
    <row r="29" s="1" customFormat="1" spans="1:20">
      <c r="A29" s="3">
        <v>16194085851</v>
      </c>
      <c r="B29" s="1" t="s">
        <v>223</v>
      </c>
      <c r="C29" s="1" t="s">
        <v>248</v>
      </c>
      <c r="D29" s="1" t="s">
        <v>220</v>
      </c>
      <c r="E29" s="1" t="s">
        <v>45</v>
      </c>
      <c r="F29" s="1" t="s">
        <v>223</v>
      </c>
      <c r="G29" s="1" t="s">
        <v>192</v>
      </c>
      <c r="H29" s="1" t="s">
        <v>146</v>
      </c>
      <c r="I29" s="1" t="s">
        <v>221</v>
      </c>
      <c r="J29" s="1" t="s">
        <v>148</v>
      </c>
      <c r="K29" s="1" t="s">
        <v>221</v>
      </c>
      <c r="L29" s="1" t="s">
        <v>221</v>
      </c>
      <c r="M29" s="1" t="s">
        <v>149</v>
      </c>
      <c r="N29" s="1" t="s">
        <v>149</v>
      </c>
      <c r="O29" s="1" t="s">
        <v>150</v>
      </c>
      <c r="P29" s="1" t="s">
        <v>151</v>
      </c>
      <c r="Q29" s="1" t="s">
        <v>249</v>
      </c>
      <c r="R29" s="1" t="s">
        <v>153</v>
      </c>
      <c r="S29" s="1" t="s">
        <v>154</v>
      </c>
      <c r="T29" s="1" t="s">
        <v>155</v>
      </c>
    </row>
    <row r="30" s="1" customFormat="1" spans="1:20">
      <c r="A30" s="3">
        <v>16194053467</v>
      </c>
      <c r="B30" s="1" t="s">
        <v>223</v>
      </c>
      <c r="C30" s="1" t="s">
        <v>250</v>
      </c>
      <c r="D30" s="1" t="s">
        <v>251</v>
      </c>
      <c r="E30" s="1" t="s">
        <v>65</v>
      </c>
      <c r="F30" s="1" t="s">
        <v>192</v>
      </c>
      <c r="G30" s="1" t="s">
        <v>176</v>
      </c>
      <c r="H30" s="1" t="s">
        <v>146</v>
      </c>
      <c r="I30" s="1" t="s">
        <v>252</v>
      </c>
      <c r="J30" s="1" t="s">
        <v>148</v>
      </c>
      <c r="K30" s="1" t="s">
        <v>252</v>
      </c>
      <c r="L30" s="1" t="s">
        <v>252</v>
      </c>
      <c r="M30" s="1" t="s">
        <v>149</v>
      </c>
      <c r="N30" s="1" t="s">
        <v>149</v>
      </c>
      <c r="O30" s="1" t="s">
        <v>150</v>
      </c>
      <c r="P30" s="1" t="s">
        <v>151</v>
      </c>
      <c r="Q30" s="1" t="s">
        <v>253</v>
      </c>
      <c r="R30" s="1" t="s">
        <v>153</v>
      </c>
      <c r="S30" s="1" t="s">
        <v>154</v>
      </c>
      <c r="T30" s="1" t="s">
        <v>155</v>
      </c>
    </row>
    <row r="31" s="1" customFormat="1" spans="1:20">
      <c r="A31" s="3">
        <v>16194046310</v>
      </c>
      <c r="B31" s="1" t="s">
        <v>223</v>
      </c>
      <c r="C31" s="1" t="s">
        <v>254</v>
      </c>
      <c r="D31" s="1" t="s">
        <v>251</v>
      </c>
      <c r="E31" s="1" t="s">
        <v>63</v>
      </c>
      <c r="F31" s="1" t="s">
        <v>192</v>
      </c>
      <c r="G31" s="1" t="s">
        <v>176</v>
      </c>
      <c r="H31" s="1" t="s">
        <v>146</v>
      </c>
      <c r="I31" s="1" t="s">
        <v>252</v>
      </c>
      <c r="J31" s="1" t="s">
        <v>148</v>
      </c>
      <c r="K31" s="1" t="s">
        <v>252</v>
      </c>
      <c r="L31" s="1" t="s">
        <v>252</v>
      </c>
      <c r="M31" s="1" t="s">
        <v>149</v>
      </c>
      <c r="N31" s="1" t="s">
        <v>149</v>
      </c>
      <c r="O31" s="1" t="s">
        <v>150</v>
      </c>
      <c r="P31" s="1" t="s">
        <v>151</v>
      </c>
      <c r="Q31" s="1" t="s">
        <v>255</v>
      </c>
      <c r="R31" s="1" t="s">
        <v>153</v>
      </c>
      <c r="S31" s="1" t="s">
        <v>154</v>
      </c>
      <c r="T31" s="1" t="s">
        <v>155</v>
      </c>
    </row>
    <row r="32" s="1" customFormat="1" spans="1:20">
      <c r="A32" s="3">
        <v>16193921957</v>
      </c>
      <c r="B32" s="1" t="s">
        <v>223</v>
      </c>
      <c r="C32" s="1" t="s">
        <v>256</v>
      </c>
      <c r="D32" s="1" t="s">
        <v>189</v>
      </c>
      <c r="E32" s="1" t="s">
        <v>42</v>
      </c>
      <c r="F32" s="1" t="s">
        <v>223</v>
      </c>
      <c r="G32" s="1" t="s">
        <v>192</v>
      </c>
      <c r="H32" s="1" t="s">
        <v>146</v>
      </c>
      <c r="I32" s="1" t="s">
        <v>257</v>
      </c>
      <c r="J32" s="1" t="s">
        <v>148</v>
      </c>
      <c r="K32" s="1" t="s">
        <v>257</v>
      </c>
      <c r="L32" s="1" t="s">
        <v>257</v>
      </c>
      <c r="M32" s="1" t="s">
        <v>149</v>
      </c>
      <c r="N32" s="1" t="s">
        <v>149</v>
      </c>
      <c r="O32" s="1" t="s">
        <v>150</v>
      </c>
      <c r="P32" s="1" t="s">
        <v>151</v>
      </c>
      <c r="Q32" s="1" t="s">
        <v>258</v>
      </c>
      <c r="R32" s="1" t="s">
        <v>153</v>
      </c>
      <c r="S32" s="1" t="s">
        <v>154</v>
      </c>
      <c r="T32" s="1" t="s">
        <v>155</v>
      </c>
    </row>
    <row r="33" s="1" customFormat="1" spans="1:20">
      <c r="A33" s="3">
        <v>16193263997</v>
      </c>
      <c r="B33" s="1" t="s">
        <v>259</v>
      </c>
      <c r="C33" s="1" t="s">
        <v>260</v>
      </c>
      <c r="D33" s="1" t="s">
        <v>261</v>
      </c>
      <c r="E33" s="1" t="s">
        <v>61</v>
      </c>
      <c r="F33" s="1" t="s">
        <v>192</v>
      </c>
      <c r="G33" s="1" t="s">
        <v>176</v>
      </c>
      <c r="H33" s="1" t="s">
        <v>146</v>
      </c>
      <c r="I33" s="1" t="s">
        <v>262</v>
      </c>
      <c r="J33" s="1" t="s">
        <v>148</v>
      </c>
      <c r="K33" s="1" t="s">
        <v>262</v>
      </c>
      <c r="L33" s="1" t="s">
        <v>262</v>
      </c>
      <c r="M33" s="1" t="s">
        <v>149</v>
      </c>
      <c r="N33" s="1" t="s">
        <v>149</v>
      </c>
      <c r="O33" s="1" t="s">
        <v>150</v>
      </c>
      <c r="P33" s="1" t="s">
        <v>151</v>
      </c>
      <c r="Q33" s="1" t="s">
        <v>263</v>
      </c>
      <c r="R33" s="1" t="s">
        <v>153</v>
      </c>
      <c r="S33" s="1" t="s">
        <v>154</v>
      </c>
      <c r="T33" s="1" t="s">
        <v>155</v>
      </c>
    </row>
    <row r="34" s="1" customFormat="1" spans="1:20">
      <c r="A34" s="3">
        <v>16192968590</v>
      </c>
      <c r="B34" s="1" t="s">
        <v>259</v>
      </c>
      <c r="C34" s="1" t="s">
        <v>264</v>
      </c>
      <c r="D34" s="1" t="s">
        <v>251</v>
      </c>
      <c r="E34" s="1" t="s">
        <v>57</v>
      </c>
      <c r="F34" s="1" t="s">
        <v>192</v>
      </c>
      <c r="G34" s="1" t="s">
        <v>176</v>
      </c>
      <c r="H34" s="1" t="s">
        <v>146</v>
      </c>
      <c r="I34" s="1" t="s">
        <v>265</v>
      </c>
      <c r="J34" s="1" t="s">
        <v>148</v>
      </c>
      <c r="K34" s="1" t="s">
        <v>265</v>
      </c>
      <c r="L34" s="1" t="s">
        <v>265</v>
      </c>
      <c r="M34" s="1" t="s">
        <v>149</v>
      </c>
      <c r="N34" s="1" t="s">
        <v>149</v>
      </c>
      <c r="O34" s="1" t="s">
        <v>150</v>
      </c>
      <c r="P34" s="1" t="s">
        <v>151</v>
      </c>
      <c r="Q34" s="1" t="s">
        <v>266</v>
      </c>
      <c r="R34" s="1" t="s">
        <v>153</v>
      </c>
      <c r="S34" s="1" t="s">
        <v>154</v>
      </c>
      <c r="T34" s="1" t="s">
        <v>155</v>
      </c>
    </row>
    <row r="35" s="1" customFormat="1" spans="1:20">
      <c r="A35" s="3">
        <v>16182601660</v>
      </c>
      <c r="B35" s="1" t="s">
        <v>267</v>
      </c>
      <c r="C35" s="1" t="s">
        <v>268</v>
      </c>
      <c r="D35" s="1" t="s">
        <v>269</v>
      </c>
      <c r="E35" s="1" t="s">
        <v>30</v>
      </c>
      <c r="F35" s="1" t="s">
        <v>223</v>
      </c>
      <c r="G35" s="1" t="s">
        <v>192</v>
      </c>
      <c r="H35" s="1" t="s">
        <v>146</v>
      </c>
      <c r="I35" s="1" t="s">
        <v>270</v>
      </c>
      <c r="J35" s="1" t="s">
        <v>148</v>
      </c>
      <c r="K35" s="1" t="s">
        <v>270</v>
      </c>
      <c r="L35" s="1" t="s">
        <v>270</v>
      </c>
      <c r="M35" s="1" t="s">
        <v>149</v>
      </c>
      <c r="N35" s="1" t="s">
        <v>149</v>
      </c>
      <c r="O35" s="1" t="s">
        <v>150</v>
      </c>
      <c r="P35" s="1" t="s">
        <v>151</v>
      </c>
      <c r="Q35" s="1" t="s">
        <v>271</v>
      </c>
      <c r="R35" s="1" t="s">
        <v>153</v>
      </c>
      <c r="S35" s="1" t="s">
        <v>154</v>
      </c>
      <c r="T35" s="1" t="s">
        <v>155</v>
      </c>
    </row>
    <row r="36" s="1" customFormat="1" spans="1:20">
      <c r="A36" s="3">
        <v>16173853993</v>
      </c>
      <c r="B36" s="1" t="s">
        <v>272</v>
      </c>
      <c r="C36" s="1" t="s">
        <v>273</v>
      </c>
      <c r="D36" s="1" t="s">
        <v>189</v>
      </c>
      <c r="E36" s="1" t="s">
        <v>39</v>
      </c>
      <c r="F36" s="1" t="s">
        <v>223</v>
      </c>
      <c r="G36" s="1" t="s">
        <v>192</v>
      </c>
      <c r="H36" s="1" t="s">
        <v>146</v>
      </c>
      <c r="I36" s="1" t="s">
        <v>257</v>
      </c>
      <c r="J36" s="1" t="s">
        <v>148</v>
      </c>
      <c r="K36" s="1" t="s">
        <v>257</v>
      </c>
      <c r="L36" s="1" t="s">
        <v>257</v>
      </c>
      <c r="M36" s="1" t="s">
        <v>149</v>
      </c>
      <c r="N36" s="1" t="s">
        <v>149</v>
      </c>
      <c r="O36" s="1" t="s">
        <v>150</v>
      </c>
      <c r="P36" s="1" t="s">
        <v>151</v>
      </c>
      <c r="Q36" s="1" t="s">
        <v>274</v>
      </c>
      <c r="R36" s="1" t="s">
        <v>153</v>
      </c>
      <c r="S36" s="1" t="s">
        <v>154</v>
      </c>
      <c r="T36" s="1" t="s">
        <v>155</v>
      </c>
    </row>
    <row r="37" s="1" customFormat="1" spans="1:20">
      <c r="A37" s="3">
        <v>16048477630</v>
      </c>
      <c r="B37" s="1" t="s">
        <v>275</v>
      </c>
      <c r="C37" s="1" t="s">
        <v>276</v>
      </c>
      <c r="D37" s="1" t="s">
        <v>277</v>
      </c>
      <c r="E37" s="1" t="s">
        <v>278</v>
      </c>
      <c r="F37" s="1" t="s">
        <v>259</v>
      </c>
      <c r="G37" s="1" t="s">
        <v>192</v>
      </c>
      <c r="H37" s="1" t="s">
        <v>146</v>
      </c>
      <c r="I37" s="1" t="s">
        <v>150</v>
      </c>
      <c r="J37" s="1" t="s">
        <v>148</v>
      </c>
      <c r="K37" s="1" t="s">
        <v>150</v>
      </c>
      <c r="L37" s="1" t="s">
        <v>150</v>
      </c>
      <c r="M37" s="1" t="s">
        <v>149</v>
      </c>
      <c r="N37" s="1" t="s">
        <v>149</v>
      </c>
      <c r="O37" s="1" t="s">
        <v>150</v>
      </c>
      <c r="P37" s="1" t="s">
        <v>151</v>
      </c>
      <c r="Q37" s="1" t="s">
        <v>279</v>
      </c>
      <c r="R37" s="1" t="s">
        <v>153</v>
      </c>
      <c r="S37" s="1" t="s">
        <v>154</v>
      </c>
      <c r="T37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2021-09-22T01:28:19Z</dcterms:created>
  <dcterms:modified xsi:type="dcterms:W3CDTF">2021-09-22T01:36:22Z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236284ADDD2E4ED784B79D52C07ED045</vt:lpwstr>
  </property>
  <property fmtid="{D5CDD505-2E9C-101B-9397-08002B2CF9AE}" pid="3" name="KSOProductBuildVer">
    <vt:lpwstr>2052-11.1.0.10938</vt:lpwstr>
  </property>
</Properties>
</file>