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<sst xmlns="http://schemas.openxmlformats.org/spreadsheetml/2006/main" count="275" uniqueCount="122">
  <si>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</si>
  <si>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</si>
  <si>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</si>
  <si>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</si>
  <si>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</si>
  <si>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</si>
  <si>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</si>
  <si>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</si>
  <si>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</si>
  <si>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</si>
  <si>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</si>
  <si>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</si>
  <si>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</si>
  <si>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</si>
  <si>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</si>
  <si>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</si>
  <si>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</si>
  <si>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</si>
  <si>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</si>
  <si>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</si>
  <si>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</si>
  <si>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</si>
  <si>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</si>
  <si>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</si>
  <si>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</si>
  <si>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</si>
  <si>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</si>
  <si>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[香港]香港铜锣湾利景酒店(The Charterhouse Causeway Bay)(80247373)</t>
  </si>
  <si>
    <t>高级间&lt;2人入住&gt;</t>
  </si>
  <si>
    <t>CNY</t>
  </si>
  <si>
    <t>LUU/LIU CHUN YAN</t>
  </si>
  <si>
    <t>CA13744210923CNY</t>
  </si>
  <si>
    <t>未提现</t>
  </si>
  <si>
    <t>携程开票</t>
  </si>
  <si>
    <t>[香港]木的地酒店-中环(Hotel Madera Hollywood)(80247290)</t>
  </si>
  <si>
    <t>豪华套房&lt;2人入住&gt;</t>
  </si>
  <si>
    <t>QIU/WEI,QIU/WEI</t>
  </si>
  <si>
    <t>[焦作]锦江之星(焦作建设路店)(80246241)</t>
  </si>
  <si>
    <t>商务套房A&lt;2人入住&gt;</t>
  </si>
  <si>
    <t>亢燕辉</t>
  </si>
  <si>
    <t>[常州]格盟酒店(常州金坛汽车客运站东门大街店)(80245872)</t>
  </si>
  <si>
    <t>大床房&lt;2人入住&gt;</t>
  </si>
  <si>
    <t>邓强强</t>
  </si>
  <si>
    <t>[香港]香港富荟旺角酒店(iclub Mong Kok Hotel)(76478775)</t>
  </si>
  <si>
    <t>卓荟客房&lt;2人入住&gt;&lt;早餐&gt;</t>
  </si>
  <si>
    <t>YANG/Taiping</t>
  </si>
  <si>
    <t>[null](80243635)</t>
  </si>
  <si>
    <t>[香港]香港园景轩(Garden View Hong Kong)(80243579)</t>
  </si>
  <si>
    <t>高级客房&lt;2人入住&gt;</t>
  </si>
  <si>
    <t>Tang/Kin Bong</t>
  </si>
  <si>
    <t>[惠州]维也纳酒店(惠州仲恺大道店)(68322654)</t>
  </si>
  <si>
    <t>影音大床房&lt;2人入住&gt;</t>
  </si>
  <si>
    <t>陈永周</t>
  </si>
  <si>
    <t>，</t>
  </si>
  <si>
    <t>2309.5 CNY</t>
  </si>
  <si>
    <t>A210923094151481</t>
  </si>
  <si>
    <t>总计：2309.5元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</si>
  <si>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</si>
  <si>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</si>
  <si>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</si>
  <si>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</si>
  <si>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</si>
  <si>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</si>
  <si>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</si>
  <si>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</si>
  <si>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</si>
  <si>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</si>
  <si>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</si>
  <si>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</si>
  <si>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</si>
  <si>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</si>
  <si>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</si>
  <si>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</si>
  <si>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</si>
  <si>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2021-09-06</t>
  </si>
  <si>
    <t>2245664</t>
  </si>
  <si>
    <t>香港铜锣湾利景酒店</t>
  </si>
  <si>
    <t>LUU LIU CHUN YAN</t>
  </si>
  <si>
    <t>2021-09-07</t>
  </si>
  <si>
    <t>2021-09-08</t>
  </si>
  <si>
    <t>退房日月结</t>
  </si>
  <si>
    <t>172.55</t>
  </si>
  <si>
    <t>RMB</t>
  </si>
  <si>
    <t>0</t>
  </si>
  <si>
    <t>0.00</t>
  </si>
  <si>
    <t>携程汇登国内直连</t>
  </si>
  <si>
    <t>2021-09-06 23:57:52</t>
  </si>
  <si>
    <t>否</t>
  </si>
  <si>
    <t>广州汇登信息科技有限公司</t>
  </si>
  <si>
    <t>直连</t>
  </si>
  <si>
    <t>2245830</t>
  </si>
  <si>
    <t>木的地酒店-中环</t>
  </si>
  <si>
    <t>QIU WEI,QIU WEI</t>
  </si>
  <si>
    <t>626.83</t>
  </si>
  <si>
    <t>2021-09-07 08:30:55</t>
  </si>
  <si>
    <t>2246244</t>
  </si>
  <si>
    <t>锦江之星(焦作建设路店)</t>
  </si>
  <si>
    <t>198.19</t>
  </si>
  <si>
    <t>2021-09-07 15:54:40</t>
  </si>
  <si>
    <t>2246293</t>
  </si>
  <si>
    <t>格盟酒店（常州金坛汽车客运站东门大街店）</t>
  </si>
  <si>
    <t>126.88</t>
  </si>
  <si>
    <t>2021-09-07 16:45:05</t>
  </si>
  <si>
    <t>2246364</t>
  </si>
  <si>
    <t>香港富荟旺角酒店</t>
  </si>
  <si>
    <t>YANG Taiping</t>
  </si>
  <si>
    <t>353.22</t>
  </si>
  <si>
    <t>2021-09-07 17:36:36</t>
  </si>
  <si>
    <t>2246528</t>
  </si>
  <si>
    <t>英皇骏景酒店</t>
  </si>
  <si>
    <t>Chow Po Yee</t>
  </si>
  <si>
    <t>289.42</t>
  </si>
  <si>
    <t>2021-09-07 19:30:22</t>
  </si>
  <si>
    <t>2246620</t>
  </si>
  <si>
    <t>香港园景轩</t>
  </si>
  <si>
    <t>Tang Kin Bong</t>
  </si>
  <si>
    <t>280.14</t>
  </si>
  <si>
    <t>2021-09-07 20:37:59</t>
  </si>
  <si>
    <t>2246785</t>
  </si>
  <si>
    <t>维也纳酒店(惠州仲恺大道店)</t>
  </si>
  <si>
    <t>262.27</t>
  </si>
  <si>
    <t>2021-09-07 23:24:02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</si>
</sst>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16223333259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44446</v>
      </c>
      <c r="G2" s="5">
        <v>44447</v>
      </c>
      <c r="H2" s="4">
        <v>1</v>
      </c>
      <c r="I2" s="4">
        <v>1</v>
      </c>
      <c r="J2" s="4">
        <v>1</v>
      </c>
      <c r="K2" s="4" t="s">
        <v>29</v>
      </c>
      <c r="L2" s="4">
        <v>172.55</v>
      </c>
      <c r="M2" s="4">
        <v>172.55</v>
      </c>
      <c r="N2" s="4" t="s">
        <v>30</v>
      </c>
      <c r="O2" s="4" t="s">
        <v>31</v>
      </c>
      <c r="P2" s="4" t="s">
        <v>32</v>
      </c>
      <c r="Q2" s="4">
        <v>0</v>
      </c>
      <c r="R2" s="6">
        <v>44445</v>
      </c>
      <c r="S2" s="5">
        <v>44462</v>
      </c>
      <c r="T2" s="4" t="s">
        <v>33</v>
      </c>
      <c r="U2" s="4">
        <v>172.55</v>
      </c>
      <c r="V2" s="4">
        <v>0</v>
      </c>
      <c r="W2" s="4">
        <v>0</v>
      </c>
    </row>
    <row r="3" s="4" customFormat="1" spans="1:23">
      <c r="A3" s="4">
        <v>16223853781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44446</v>
      </c>
      <c r="G3" s="5">
        <v>44447</v>
      </c>
      <c r="H3" s="4">
        <v>1</v>
      </c>
      <c r="I3" s="4">
        <v>1</v>
      </c>
      <c r="J3" s="4">
        <v>1</v>
      </c>
      <c r="K3" s="4" t="s">
        <v>29</v>
      </c>
      <c r="L3" s="4">
        <v>626.83</v>
      </c>
      <c r="M3" s="4">
        <v>626.83</v>
      </c>
      <c r="N3" s="4" t="s">
        <v>36</v>
      </c>
      <c r="O3" s="4" t="s">
        <v>31</v>
      </c>
      <c r="P3" s="4" t="s">
        <v>32</v>
      </c>
      <c r="Q3" s="4">
        <v>0</v>
      </c>
      <c r="R3" s="6">
        <v>44446</v>
      </c>
      <c r="S3" s="5">
        <v>44462</v>
      </c>
      <c r="T3" s="4" t="s">
        <v>33</v>
      </c>
      <c r="U3" s="4">
        <v>626.83</v>
      </c>
      <c r="V3" s="4">
        <v>0</v>
      </c>
      <c r="W3" s="4">
        <v>0</v>
      </c>
    </row>
    <row r="4" s="4" customFormat="1" spans="1:25">
      <c r="A4" s="4">
        <v>16228955718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44446</v>
      </c>
      <c r="G4" s="5">
        <v>44447</v>
      </c>
      <c r="H4" s="4">
        <v>1</v>
      </c>
      <c r="I4" s="4">
        <v>1</v>
      </c>
      <c r="J4" s="4">
        <v>1</v>
      </c>
      <c r="K4" s="4" t="s">
        <v>29</v>
      </c>
      <c r="L4" s="4">
        <v>198.19</v>
      </c>
      <c r="M4" s="4">
        <v>198.19</v>
      </c>
      <c r="N4" s="4" t="s">
        <v>39</v>
      </c>
      <c r="O4" s="4" t="s">
        <v>31</v>
      </c>
      <c r="P4" s="4" t="s">
        <v>32</v>
      </c>
      <c r="Q4" s="4">
        <v>0</v>
      </c>
      <c r="R4" s="6">
        <v>44446</v>
      </c>
      <c r="S4" s="5">
        <v>44462</v>
      </c>
      <c r="T4" s="4" t="s">
        <v>33</v>
      </c>
      <c r="U4" s="4">
        <v>198.19</v>
      </c>
      <c r="V4" s="4">
        <v>0</v>
      </c>
      <c r="W4" s="4">
        <v>0</v>
      </c>
      <c r="X4" s="4">
        <v>2246244</v>
      </c>
      <c r="Y4" s="4">
        <v>103839927204</v>
      </c>
    </row>
    <row r="5" s="4" customFormat="1" spans="1:23">
      <c r="A5" s="4">
        <v>16229219773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44446</v>
      </c>
      <c r="G5" s="5">
        <v>44447</v>
      </c>
      <c r="H5" s="4">
        <v>1</v>
      </c>
      <c r="I5" s="4">
        <v>1</v>
      </c>
      <c r="J5" s="4">
        <v>1</v>
      </c>
      <c r="K5" s="4" t="s">
        <v>29</v>
      </c>
      <c r="L5" s="4">
        <v>126.88</v>
      </c>
      <c r="M5" s="4">
        <v>126.88</v>
      </c>
      <c r="N5" s="4" t="s">
        <v>42</v>
      </c>
      <c r="O5" s="4" t="s">
        <v>31</v>
      </c>
      <c r="P5" s="4" t="s">
        <v>32</v>
      </c>
      <c r="Q5" s="4">
        <v>0</v>
      </c>
      <c r="R5" s="6">
        <v>44446</v>
      </c>
      <c r="S5" s="5">
        <v>44462</v>
      </c>
      <c r="T5" s="4" t="s">
        <v>33</v>
      </c>
      <c r="U5" s="4">
        <v>126.88</v>
      </c>
      <c r="V5" s="4">
        <v>0</v>
      </c>
      <c r="W5" s="4">
        <v>0</v>
      </c>
    </row>
    <row r="6" s="4" customFormat="1" spans="1:24">
      <c r="A6" s="4">
        <v>16229514432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44446</v>
      </c>
      <c r="G6" s="5">
        <v>44447</v>
      </c>
      <c r="H6" s="4">
        <v>1</v>
      </c>
      <c r="I6" s="4">
        <v>1</v>
      </c>
      <c r="J6" s="4">
        <v>1</v>
      </c>
      <c r="K6" s="4" t="s">
        <v>29</v>
      </c>
      <c r="L6" s="4">
        <v>353.22</v>
      </c>
      <c r="M6" s="4">
        <v>353.22</v>
      </c>
      <c r="N6" s="4" t="s">
        <v>45</v>
      </c>
      <c r="O6" s="4" t="s">
        <v>31</v>
      </c>
      <c r="P6" s="4" t="s">
        <v>32</v>
      </c>
      <c r="Q6" s="4">
        <v>0</v>
      </c>
      <c r="R6" s="6">
        <v>44446</v>
      </c>
      <c r="S6" s="5">
        <v>44462</v>
      </c>
      <c r="T6" s="4" t="s">
        <v>33</v>
      </c>
      <c r="U6" s="4">
        <v>353.22</v>
      </c>
      <c r="V6" s="4">
        <v>0</v>
      </c>
      <c r="W6" s="4">
        <v>0</v>
      </c>
      <c r="X6" s="4">
        <v>2246364</v>
      </c>
    </row>
    <row r="7" s="4" customFormat="1" spans="1:23">
      <c r="A7" s="4">
        <v>16230165569</v>
      </c>
      <c r="B7" s="4" t="s">
        <v>25</v>
      </c>
      <c r="C7" s="4" t="s">
        <v>26</v>
      </c>
      <c r="D7" s="4" t="s">
        <v>46</v>
      </c>
      <c r="E7" s="4"/>
      <c r="F7" s="5">
        <v>44446</v>
      </c>
      <c r="G7" s="5">
        <v>44447</v>
      </c>
      <c r="H7" s="4">
        <v>0</v>
      </c>
      <c r="I7" s="4">
        <v>1</v>
      </c>
      <c r="J7" s="4">
        <v>0</v>
      </c>
      <c r="K7" s="4" t="s">
        <v>29</v>
      </c>
      <c r="L7" s="4">
        <v>289.42</v>
      </c>
      <c r="M7" s="4">
        <v>289.42</v>
      </c>
      <c r="N7" s="4"/>
      <c r="O7" s="4" t="s">
        <v>31</v>
      </c>
      <c r="P7" s="4" t="s">
        <v>32</v>
      </c>
      <c r="Q7" s="4">
        <v>0</v>
      </c>
      <c r="R7" s="6">
        <v>44446</v>
      </c>
      <c r="S7" s="5">
        <v>44462</v>
      </c>
      <c r="T7" s="4" t="s">
        <v>33</v>
      </c>
      <c r="U7" s="4">
        <v>289.42</v>
      </c>
      <c r="V7" s="4">
        <v>0</v>
      </c>
      <c r="W7" s="4">
        <v>0</v>
      </c>
    </row>
    <row r="8" s="4" customFormat="1" spans="1:24">
      <c r="A8" s="4">
        <v>16230546906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44446</v>
      </c>
      <c r="G8" s="5">
        <v>44447</v>
      </c>
      <c r="H8" s="4">
        <v>1</v>
      </c>
      <c r="I8" s="4">
        <v>1</v>
      </c>
      <c r="J8" s="4">
        <v>1</v>
      </c>
      <c r="K8" s="4" t="s">
        <v>29</v>
      </c>
      <c r="L8" s="4">
        <v>280.14</v>
      </c>
      <c r="M8" s="4">
        <v>280.14</v>
      </c>
      <c r="N8" s="4" t="s">
        <v>49</v>
      </c>
      <c r="O8" s="4" t="s">
        <v>31</v>
      </c>
      <c r="P8" s="4" t="s">
        <v>32</v>
      </c>
      <c r="Q8" s="4">
        <v>0</v>
      </c>
      <c r="R8" s="6">
        <v>44446</v>
      </c>
      <c r="S8" s="5">
        <v>44462</v>
      </c>
      <c r="T8" s="4" t="s">
        <v>33</v>
      </c>
      <c r="U8" s="4">
        <v>280.14</v>
      </c>
      <c r="V8" s="4">
        <v>0</v>
      </c>
      <c r="W8" s="4">
        <v>0</v>
      </c>
      <c r="X8" s="4">
        <v>2246620</v>
      </c>
    </row>
    <row r="9" s="4" customFormat="1" spans="1:25">
      <c r="A9" s="4">
        <v>16231393940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44446</v>
      </c>
      <c r="G9" s="5">
        <v>44447</v>
      </c>
      <c r="H9" s="4">
        <v>1</v>
      </c>
      <c r="I9" s="4">
        <v>1</v>
      </c>
      <c r="J9" s="4">
        <v>1</v>
      </c>
      <c r="K9" s="4" t="s">
        <v>29</v>
      </c>
      <c r="L9" s="4">
        <v>262.27</v>
      </c>
      <c r="M9" s="4">
        <v>262.27</v>
      </c>
      <c r="N9" s="4" t="s">
        <v>52</v>
      </c>
      <c r="O9" s="4" t="s">
        <v>31</v>
      </c>
      <c r="P9" s="4" t="s">
        <v>32</v>
      </c>
      <c r="Q9" s="4">
        <v>0</v>
      </c>
      <c r="R9" s="6">
        <v>44446</v>
      </c>
      <c r="S9" s="5">
        <v>44462</v>
      </c>
      <c r="T9" s="4" t="s">
        <v>33</v>
      </c>
      <c r="U9" s="4">
        <v>262.27</v>
      </c>
      <c r="V9" s="4">
        <v>0</v>
      </c>
      <c r="W9" s="4">
        <v>0</v>
      </c>
      <c r="X9" s="4">
        <v>2246785</v>
      </c>
      <c r="Y9" s="4">
        <v>103841274934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21" sqref="E21"/>
    </sheetView>
  </sheetViews>
  <sheetFormatPr defaultColWidth="9" defaultRowHeight="13.5"/>
  <cols>
    <col min="1" max="1" width="14.8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4">
        <v>16223333259</v>
      </c>
      <c r="B2" s="5">
        <v>44446</v>
      </c>
      <c r="C2" s="5">
        <v>44447</v>
      </c>
      <c r="D2" s="4">
        <v>172.55</v>
      </c>
      <c r="E2" s="4" t="str">
        <f>VLOOKUP(A2,HOP!A:L,12,0)</f>
        <v>172.55</v>
      </c>
      <c r="F2" s="4" t="str">
        <f>VLOOKUP(A2,HOP!A:C,3,0)</f>
        <v>2245664</v>
      </c>
      <c r="G2" s="4">
        <f>D2-E2</f>
        <v>0</v>
      </c>
      <c r="H2" s="4" t="str">
        <f>$H$1&amp;F2</f>
        <v>，2245664</v>
      </c>
      <c r="I2" s="4" t="str">
        <f>VLOOKUP(A2,HOP!A:T,20,0)</f>
        <v>直连</v>
      </c>
    </row>
    <row r="3" s="4" customFormat="1" spans="1:9">
      <c r="A3" s="4">
        <v>16223853781</v>
      </c>
      <c r="B3" s="5">
        <v>44446</v>
      </c>
      <c r="C3" s="5">
        <v>44447</v>
      </c>
      <c r="D3" s="4">
        <v>626.83</v>
      </c>
      <c r="E3" s="4" t="str">
        <f>VLOOKUP(A3,HOP!A:L,12,0)</f>
        <v>626.83</v>
      </c>
      <c r="F3" s="4" t="str">
        <f>VLOOKUP(A3,HOP!A:C,3,0)</f>
        <v>2245830</v>
      </c>
      <c r="G3" s="4">
        <f t="shared" ref="G3:G9" si="0">D3-E3</f>
        <v>0</v>
      </c>
      <c r="H3" s="4" t="str">
        <f t="shared" ref="H3:H9" si="1">$H$1&amp;F3</f>
        <v>，2245830</v>
      </c>
      <c r="I3" s="4" t="str">
        <f>VLOOKUP(A3,HOP!A:T,20,0)</f>
        <v>直连</v>
      </c>
    </row>
    <row r="4" s="4" customFormat="1" spans="1:9">
      <c r="A4" s="4">
        <v>16228955718</v>
      </c>
      <c r="B4" s="5">
        <v>44446</v>
      </c>
      <c r="C4" s="5">
        <v>44447</v>
      </c>
      <c r="D4" s="4">
        <v>198.19</v>
      </c>
      <c r="E4" s="4" t="str">
        <f>VLOOKUP(A4,HOP!A:L,12,0)</f>
        <v>198.19</v>
      </c>
      <c r="F4" s="4" t="str">
        <f>VLOOKUP(A4,HOP!A:C,3,0)</f>
        <v>2246244</v>
      </c>
      <c r="G4" s="4">
        <f t="shared" si="0"/>
        <v>0</v>
      </c>
      <c r="H4" s="4" t="str">
        <f t="shared" si="1"/>
        <v>，2246244</v>
      </c>
      <c r="I4" s="4" t="str">
        <f>VLOOKUP(A4,HOP!A:T,20,0)</f>
        <v>直连</v>
      </c>
    </row>
    <row r="5" s="4" customFormat="1" spans="1:9">
      <c r="A5" s="4">
        <v>16229219773</v>
      </c>
      <c r="B5" s="5">
        <v>44446</v>
      </c>
      <c r="C5" s="5">
        <v>44447</v>
      </c>
      <c r="D5" s="4">
        <v>126.88</v>
      </c>
      <c r="E5" s="4" t="str">
        <f>VLOOKUP(A5,HOP!A:L,12,0)</f>
        <v>126.88</v>
      </c>
      <c r="F5" s="4" t="str">
        <f>VLOOKUP(A5,HOP!A:C,3,0)</f>
        <v>2246293</v>
      </c>
      <c r="G5" s="4">
        <f t="shared" si="0"/>
        <v>0</v>
      </c>
      <c r="H5" s="4" t="str">
        <f t="shared" si="1"/>
        <v>，2246293</v>
      </c>
      <c r="I5" s="4" t="str">
        <f>VLOOKUP(A5,HOP!A:T,20,0)</f>
        <v>直连</v>
      </c>
    </row>
    <row r="6" s="4" customFormat="1" spans="1:9">
      <c r="A6" s="4">
        <v>16229514432</v>
      </c>
      <c r="B6" s="5">
        <v>44446</v>
      </c>
      <c r="C6" s="5">
        <v>44447</v>
      </c>
      <c r="D6" s="4">
        <v>353.22</v>
      </c>
      <c r="E6" s="4" t="str">
        <f>VLOOKUP(A6,HOP!A:L,12,0)</f>
        <v>353.22</v>
      </c>
      <c r="F6" s="4" t="str">
        <f>VLOOKUP(A6,HOP!A:C,3,0)</f>
        <v>2246364</v>
      </c>
      <c r="G6" s="4">
        <f t="shared" si="0"/>
        <v>0</v>
      </c>
      <c r="H6" s="4" t="str">
        <f t="shared" si="1"/>
        <v>，2246364</v>
      </c>
      <c r="I6" s="4" t="str">
        <f>VLOOKUP(A6,HOP!A:T,20,0)</f>
        <v>直连</v>
      </c>
    </row>
    <row r="7" s="4" customFormat="1" spans="1:9">
      <c r="A7" s="4">
        <v>16230165569</v>
      </c>
      <c r="B7" s="5">
        <v>44446</v>
      </c>
      <c r="C7" s="5">
        <v>44447</v>
      </c>
      <c r="D7" s="4">
        <v>289.42</v>
      </c>
      <c r="E7" s="4" t="str">
        <f>VLOOKUP(A7,HOP!A:L,12,0)</f>
        <v>289.42</v>
      </c>
      <c r="F7" s="4" t="str">
        <f>VLOOKUP(A7,HOP!A:C,3,0)</f>
        <v>2246528</v>
      </c>
      <c r="G7" s="4">
        <f t="shared" si="0"/>
        <v>0</v>
      </c>
      <c r="H7" s="4" t="str">
        <f t="shared" si="1"/>
        <v>，2246528</v>
      </c>
      <c r="I7" s="4" t="str">
        <f>VLOOKUP(A7,HOP!A:T,20,0)</f>
        <v>直连</v>
      </c>
    </row>
    <row r="8" s="4" customFormat="1" spans="1:9">
      <c r="A8" s="4">
        <v>16230546906</v>
      </c>
      <c r="B8" s="5">
        <v>44446</v>
      </c>
      <c r="C8" s="5">
        <v>44447</v>
      </c>
      <c r="D8" s="4">
        <v>280.14</v>
      </c>
      <c r="E8" s="4" t="str">
        <f>VLOOKUP(A8,HOP!A:L,12,0)</f>
        <v>280.14</v>
      </c>
      <c r="F8" s="4" t="str">
        <f>VLOOKUP(A8,HOP!A:C,3,0)</f>
        <v>2246620</v>
      </c>
      <c r="G8" s="4">
        <f t="shared" si="0"/>
        <v>0</v>
      </c>
      <c r="H8" s="4" t="str">
        <f t="shared" si="1"/>
        <v>，2246620</v>
      </c>
      <c r="I8" s="4" t="str">
        <f>VLOOKUP(A8,HOP!A:T,20,0)</f>
        <v>直连</v>
      </c>
    </row>
    <row r="9" s="4" customFormat="1" spans="1:9">
      <c r="A9" s="4">
        <v>16231393940</v>
      </c>
      <c r="B9" s="5">
        <v>44446</v>
      </c>
      <c r="C9" s="5">
        <v>44447</v>
      </c>
      <c r="D9" s="4">
        <v>262.27</v>
      </c>
      <c r="E9" s="4" t="str">
        <f>VLOOKUP(A9,HOP!A:L,12,0)</f>
        <v>262.27</v>
      </c>
      <c r="F9" s="4" t="str">
        <f>VLOOKUP(A9,HOP!A:C,3,0)</f>
        <v>2246785</v>
      </c>
      <c r="G9" s="4">
        <f t="shared" si="0"/>
        <v>0</v>
      </c>
      <c r="H9" s="4" t="str">
        <f t="shared" si="1"/>
        <v>，2246785</v>
      </c>
      <c r="I9" s="4" t="str">
        <f>VLOOKUP(A9,HOP!A:T,20,0)</f>
        <v>直连</v>
      </c>
    </row>
    <row r="11" spans="4:4">
      <c r="D11" s="4">
        <f>SUM(D2:D10)</f>
        <v>2309.5</v>
      </c>
    </row>
    <row r="12" spans="4:4">
      <c r="D12" s="4" t="s">
        <v>54</v>
      </c>
    </row>
    <row r="15" spans="1:1">
      <c r="A15" s="4" t="s">
        <v>55</v>
      </c>
    </row>
    <row r="16" spans="1:1">
      <c r="A1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</row>
    <row r="2" s="1" customFormat="1" spans="1:20">
      <c r="A2" s="3">
        <v>16223333259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</row>
    <row r="3" s="1" customFormat="1" spans="1:20">
      <c r="A3" s="3">
        <v>16223853781</v>
      </c>
      <c r="B3" s="1" t="s">
        <v>78</v>
      </c>
      <c r="C3" s="1" t="s">
        <v>90</v>
      </c>
      <c r="D3" s="1" t="s">
        <v>91</v>
      </c>
      <c r="E3" s="1" t="s">
        <v>92</v>
      </c>
      <c r="F3" s="1" t="s">
        <v>78</v>
      </c>
      <c r="G3" s="1" t="s">
        <v>79</v>
      </c>
      <c r="H3" s="1" t="s">
        <v>80</v>
      </c>
      <c r="I3" s="1" t="s">
        <v>93</v>
      </c>
      <c r="J3" s="1" t="s">
        <v>82</v>
      </c>
      <c r="K3" s="1" t="s">
        <v>93</v>
      </c>
      <c r="L3" s="1" t="s">
        <v>93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94</v>
      </c>
      <c r="R3" s="1" t="s">
        <v>87</v>
      </c>
      <c r="S3" s="1" t="s">
        <v>88</v>
      </c>
      <c r="T3" s="1" t="s">
        <v>89</v>
      </c>
    </row>
    <row r="4" s="1" customFormat="1" spans="1:20">
      <c r="A4" s="3">
        <v>16228955718</v>
      </c>
      <c r="B4" s="1" t="s">
        <v>78</v>
      </c>
      <c r="C4" s="1" t="s">
        <v>95</v>
      </c>
      <c r="D4" s="1" t="s">
        <v>96</v>
      </c>
      <c r="E4" s="1" t="s">
        <v>39</v>
      </c>
      <c r="F4" s="1" t="s">
        <v>78</v>
      </c>
      <c r="G4" s="1" t="s">
        <v>79</v>
      </c>
      <c r="H4" s="1" t="s">
        <v>80</v>
      </c>
      <c r="I4" s="1" t="s">
        <v>97</v>
      </c>
      <c r="J4" s="1" t="s">
        <v>82</v>
      </c>
      <c r="K4" s="1" t="s">
        <v>97</v>
      </c>
      <c r="L4" s="1" t="s">
        <v>97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98</v>
      </c>
      <c r="R4" s="1" t="s">
        <v>87</v>
      </c>
      <c r="S4" s="1" t="s">
        <v>88</v>
      </c>
      <c r="T4" s="1" t="s">
        <v>89</v>
      </c>
    </row>
    <row r="5" s="1" customFormat="1" spans="1:20">
      <c r="A5" s="3">
        <v>16229219773</v>
      </c>
      <c r="B5" s="1" t="s">
        <v>78</v>
      </c>
      <c r="C5" s="1" t="s">
        <v>99</v>
      </c>
      <c r="D5" s="1" t="s">
        <v>100</v>
      </c>
      <c r="E5" s="1" t="s">
        <v>42</v>
      </c>
      <c r="F5" s="1" t="s">
        <v>78</v>
      </c>
      <c r="G5" s="1" t="s">
        <v>79</v>
      </c>
      <c r="H5" s="1" t="s">
        <v>80</v>
      </c>
      <c r="I5" s="1" t="s">
        <v>101</v>
      </c>
      <c r="J5" s="1" t="s">
        <v>82</v>
      </c>
      <c r="K5" s="1" t="s">
        <v>101</v>
      </c>
      <c r="L5" s="1" t="s">
        <v>101</v>
      </c>
      <c r="M5" s="1" t="s">
        <v>83</v>
      </c>
      <c r="N5" s="1" t="s">
        <v>83</v>
      </c>
      <c r="O5" s="1" t="s">
        <v>84</v>
      </c>
      <c r="P5" s="1" t="s">
        <v>85</v>
      </c>
      <c r="Q5" s="1" t="s">
        <v>102</v>
      </c>
      <c r="R5" s="1" t="s">
        <v>87</v>
      </c>
      <c r="S5" s="1" t="s">
        <v>88</v>
      </c>
      <c r="T5" s="1" t="s">
        <v>89</v>
      </c>
    </row>
    <row r="6" s="1" customFormat="1" spans="1:20">
      <c r="A6" s="3">
        <v>16229514432</v>
      </c>
      <c r="B6" s="1" t="s">
        <v>78</v>
      </c>
      <c r="C6" s="1" t="s">
        <v>103</v>
      </c>
      <c r="D6" s="1" t="s">
        <v>104</v>
      </c>
      <c r="E6" s="1" t="s">
        <v>105</v>
      </c>
      <c r="F6" s="1" t="s">
        <v>78</v>
      </c>
      <c r="G6" s="1" t="s">
        <v>79</v>
      </c>
      <c r="H6" s="1" t="s">
        <v>80</v>
      </c>
      <c r="I6" s="1" t="s">
        <v>106</v>
      </c>
      <c r="J6" s="1" t="s">
        <v>82</v>
      </c>
      <c r="K6" s="1" t="s">
        <v>106</v>
      </c>
      <c r="L6" s="1" t="s">
        <v>106</v>
      </c>
      <c r="M6" s="1" t="s">
        <v>83</v>
      </c>
      <c r="N6" s="1" t="s">
        <v>83</v>
      </c>
      <c r="O6" s="1" t="s">
        <v>84</v>
      </c>
      <c r="P6" s="1" t="s">
        <v>85</v>
      </c>
      <c r="Q6" s="1" t="s">
        <v>107</v>
      </c>
      <c r="R6" s="1" t="s">
        <v>87</v>
      </c>
      <c r="S6" s="1" t="s">
        <v>88</v>
      </c>
      <c r="T6" s="1" t="s">
        <v>89</v>
      </c>
    </row>
    <row r="7" s="1" customFormat="1" spans="1:20">
      <c r="A7" s="3">
        <v>16230165569</v>
      </c>
      <c r="B7" s="1" t="s">
        <v>78</v>
      </c>
      <c r="C7" s="1" t="s">
        <v>108</v>
      </c>
      <c r="D7" s="1" t="s">
        <v>109</v>
      </c>
      <c r="E7" s="1" t="s">
        <v>110</v>
      </c>
      <c r="F7" s="1" t="s">
        <v>78</v>
      </c>
      <c r="G7" s="1" t="s">
        <v>79</v>
      </c>
      <c r="H7" s="1" t="s">
        <v>80</v>
      </c>
      <c r="I7" s="1" t="s">
        <v>111</v>
      </c>
      <c r="J7" s="1" t="s">
        <v>82</v>
      </c>
      <c r="K7" s="1" t="s">
        <v>111</v>
      </c>
      <c r="L7" s="1" t="s">
        <v>111</v>
      </c>
      <c r="M7" s="1" t="s">
        <v>83</v>
      </c>
      <c r="N7" s="1" t="s">
        <v>83</v>
      </c>
      <c r="O7" s="1" t="s">
        <v>84</v>
      </c>
      <c r="P7" s="1" t="s">
        <v>85</v>
      </c>
      <c r="Q7" s="1" t="s">
        <v>112</v>
      </c>
      <c r="R7" s="1" t="s">
        <v>87</v>
      </c>
      <c r="S7" s="1" t="s">
        <v>88</v>
      </c>
      <c r="T7" s="1" t="s">
        <v>89</v>
      </c>
    </row>
    <row r="8" s="1" customFormat="1" spans="1:20">
      <c r="A8" s="3">
        <v>16230546906</v>
      </c>
      <c r="B8" s="1" t="s">
        <v>78</v>
      </c>
      <c r="C8" s="1" t="s">
        <v>113</v>
      </c>
      <c r="D8" s="1" t="s">
        <v>114</v>
      </c>
      <c r="E8" s="1" t="s">
        <v>115</v>
      </c>
      <c r="F8" s="1" t="s">
        <v>78</v>
      </c>
      <c r="G8" s="1" t="s">
        <v>79</v>
      </c>
      <c r="H8" s="1" t="s">
        <v>80</v>
      </c>
      <c r="I8" s="1" t="s">
        <v>116</v>
      </c>
      <c r="J8" s="1" t="s">
        <v>82</v>
      </c>
      <c r="K8" s="1" t="s">
        <v>116</v>
      </c>
      <c r="L8" s="1" t="s">
        <v>116</v>
      </c>
      <c r="M8" s="1" t="s">
        <v>83</v>
      </c>
      <c r="N8" s="1" t="s">
        <v>83</v>
      </c>
      <c r="O8" s="1" t="s">
        <v>84</v>
      </c>
      <c r="P8" s="1" t="s">
        <v>85</v>
      </c>
      <c r="Q8" s="1" t="s">
        <v>117</v>
      </c>
      <c r="R8" s="1" t="s">
        <v>87</v>
      </c>
      <c r="S8" s="1" t="s">
        <v>88</v>
      </c>
      <c r="T8" s="1" t="s">
        <v>89</v>
      </c>
    </row>
    <row r="9" s="1" customFormat="1" spans="1:20">
      <c r="A9" s="3">
        <v>16231393940</v>
      </c>
      <c r="B9" s="1" t="s">
        <v>78</v>
      </c>
      <c r="C9" s="1" t="s">
        <v>118</v>
      </c>
      <c r="D9" s="1" t="s">
        <v>119</v>
      </c>
      <c r="E9" s="1" t="s">
        <v>52</v>
      </c>
      <c r="F9" s="1" t="s">
        <v>78</v>
      </c>
      <c r="G9" s="1" t="s">
        <v>79</v>
      </c>
      <c r="H9" s="1" t="s">
        <v>80</v>
      </c>
      <c r="I9" s="1" t="s">
        <v>120</v>
      </c>
      <c r="J9" s="1" t="s">
        <v>82</v>
      </c>
      <c r="K9" s="1" t="s">
        <v>120</v>
      </c>
      <c r="L9" s="1" t="s">
        <v>120</v>
      </c>
      <c r="M9" s="1" t="s">
        <v>83</v>
      </c>
      <c r="N9" s="1" t="s">
        <v>83</v>
      </c>
      <c r="O9" s="1" t="s">
        <v>84</v>
      </c>
      <c r="P9" s="1" t="s">
        <v>85</v>
      </c>
      <c r="Q9" s="1" t="s">
        <v>121</v>
      </c>
      <c r="R9" s="1" t="s">
        <v>87</v>
      </c>
      <c r="S9" s="1" t="s">
        <v>88</v>
      </c>
      <c r="T9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2021-09-23T01:38:22Z</dcterms:created>
  <dcterms:modified xsi:type="dcterms:W3CDTF">2021-09-23T01:41:24Z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D7B8FA5912BB481B9C89ADD9B0C66ADF</vt:lpwstr>
  </property>
  <property fmtid="{D5CDD505-2E9C-101B-9397-08002B2CF9AE}" pid="3" name="KSOProductBuildVer">
    <vt:lpwstr>2052-11.1.0.10938</vt:lpwstr>
  </property>
</Properties>
</file>