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<sst xmlns="http://schemas.openxmlformats.org/spreadsheetml/2006/main" count="430" uniqueCount="153">
  <si>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</si>
  <si>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</si>
  <si>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</si>
  <si>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</si>
  <si>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</si>
  <si>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</si>
  <si>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</si>
  <si>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</si>
  <si>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</si>
  <si>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</si>
  <si>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</si>
  <si>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</si>
  <si>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</si>
  <si>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</si>
  <si>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</si>
  <si>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</si>
  <si>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</si>
  <si>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</si>
  <si>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</si>
  <si>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</si>
  <si>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</si>
  <si>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</si>
  <si>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</si>
  <si>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</si>
  <si>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</si>
  <si>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</si>
  <si>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</si>
  <si>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[安顺]安顺豪生温泉度假酒店(77244103)</t>
  </si>
  <si>
    <t>观庭双床房&lt;双人入住&gt;&lt;中宾&gt;&lt;双早&gt;&lt;新酒店礼盒&gt;</t>
  </si>
  <si>
    <t>CNY</t>
  </si>
  <si>
    <t>赵雯博</t>
  </si>
  <si>
    <t>CA363210927CNY</t>
  </si>
  <si>
    <t>未提现</t>
  </si>
  <si>
    <t>携程开票</t>
  </si>
  <si>
    <t>[英德]英德石头酒店(78167352)</t>
  </si>
  <si>
    <t>园景双人房&lt;双人入住&gt;&lt;双早&gt;</t>
  </si>
  <si>
    <t>蓝月华</t>
  </si>
  <si>
    <t>[珠海]珠海横琴希尔顿花园酒店(68396777)</t>
  </si>
  <si>
    <t>标准大床房&lt;双人入住&gt;&lt;双早&gt;&lt;新酒店礼盒&gt;</t>
  </si>
  <si>
    <t>林财山</t>
  </si>
  <si>
    <t>[广州]广州锦园温泉酒店(79783821)</t>
  </si>
  <si>
    <t>豪华温泉大床房&lt;双人入住&gt;&lt;双早&gt;</t>
  </si>
  <si>
    <t>刘学</t>
  </si>
  <si>
    <t>景观大床房&lt;双人入住&gt;&lt;双早&gt;&lt;新酒店礼盒&gt;</t>
  </si>
  <si>
    <t>金兆根,赵向可</t>
  </si>
  <si>
    <t>[舟山]舟山潮起阁海景公寓(80283369)</t>
  </si>
  <si>
    <t>微海景简约标间&lt;无早&gt;</t>
  </si>
  <si>
    <t>陆凯凯</t>
  </si>
  <si>
    <t>acknowledge</t>
  </si>
  <si>
    <t>张春钢</t>
  </si>
  <si>
    <t>[晋中]如家商旅酒店（晋中榆次新建北路印象城店）(79867593)</t>
  </si>
  <si>
    <t>商旅高级商务房&lt;大床&gt;&lt;双人入住&gt;&lt;无早&gt;</t>
  </si>
  <si>
    <t>任孝鸿</t>
  </si>
  <si>
    <t>[无锡]无锡君来洲际酒店(69304923)</t>
  </si>
  <si>
    <t>洲际豪华大床房&lt;双人入住&gt;&lt;内宾&gt;&lt;无早&gt;</t>
  </si>
  <si>
    <t>袁伟东</t>
  </si>
  <si>
    <t>取消</t>
  </si>
  <si>
    <t>[舟山]舟山新海景大酒店(80282237)</t>
  </si>
  <si>
    <t>高级双床房&lt;双人入住&gt;&lt;无早&gt;</t>
  </si>
  <si>
    <t>赵金惠</t>
  </si>
  <si>
    <t>[广州]广州保利山庄酒店(67322448)</t>
  </si>
  <si>
    <t>标准双人房&lt;双人入住&gt;&lt;内宾&gt;&lt;预付&gt;&lt;无早&gt;</t>
  </si>
  <si>
    <t>温昌平</t>
  </si>
  <si>
    <t>[梅州]梅州麓湖山酒店(67856423)</t>
  </si>
  <si>
    <t>公寓标准大床房&lt;双人入住&gt;&lt;内宾&gt;&lt;预付&gt;&lt;双早&gt;&lt;新酒店礼盒&gt;</t>
  </si>
  <si>
    <t>李冠海</t>
  </si>
  <si>
    <t>主楼标准双床房&lt;双人入住&gt;&lt;内宾&gt;&lt;预付&gt;&lt;双早&gt;&lt;新酒店礼盒&gt;</t>
  </si>
  <si>
    <t>潘锦东</t>
  </si>
  <si>
    <t>，</t>
  </si>
  <si>
    <t>A210927115837481</t>
  </si>
  <si>
    <t>A210927115914481</t>
  </si>
  <si>
    <t>A210927115948481</t>
  </si>
  <si>
    <t>CNY / HKD 当前参考汇率: 1.205749639</t>
  </si>
  <si>
    <t>总计： 4903.08 CNY/
5911.89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</si>
  <si>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</si>
  <si>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</si>
  <si>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</si>
  <si>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</si>
  <si>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</si>
  <si>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</si>
  <si>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</si>
  <si>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</si>
  <si>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</si>
  <si>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</si>
  <si>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</si>
  <si>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</si>
  <si>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</si>
  <si>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</si>
  <si>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</si>
  <si>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</si>
  <si>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</si>
  <si>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2021-09-02</t>
  </si>
  <si>
    <t>2241213</t>
  </si>
  <si>
    <t>安顺豪生温泉度假酒店</t>
  </si>
  <si>
    <t>2021-09-11</t>
  </si>
  <si>
    <t>2021-09-12</t>
  </si>
  <si>
    <t>退房日周结</t>
  </si>
  <si>
    <t>368.22</t>
  </si>
  <si>
    <t>RMB</t>
  </si>
  <si>
    <t>0</t>
  </si>
  <si>
    <t>0.00</t>
  </si>
  <si>
    <t>携程国内直连(DD)</t>
  </si>
  <si>
    <t>2021-09-02 22:22:30</t>
  </si>
  <si>
    <t>否</t>
  </si>
  <si>
    <t>汇智国际旅游发展有限公司</t>
  </si>
  <si>
    <t>直采</t>
  </si>
  <si>
    <t>2021-09-10</t>
  </si>
  <si>
    <t>2249065</t>
  </si>
  <si>
    <t>石头酒店</t>
  </si>
  <si>
    <t>228.00</t>
  </si>
  <si>
    <t>2021-09-10 13:18:58</t>
  </si>
  <si>
    <t>2249617</t>
  </si>
  <si>
    <t>广州锦园温泉酒店</t>
  </si>
  <si>
    <t>666.00</t>
  </si>
  <si>
    <t>2021-09-10 22:00:46</t>
  </si>
  <si>
    <t>2249631</t>
  </si>
  <si>
    <t>珠海横琴希尔顿花园酒店</t>
  </si>
  <si>
    <t>1200.00</t>
  </si>
  <si>
    <t>2021-09-10 22:22:53</t>
  </si>
  <si>
    <t>2249632</t>
  </si>
  <si>
    <t>500.00</t>
  </si>
  <si>
    <t>2021-09-10 22:22:41</t>
  </si>
  <si>
    <t>2249992</t>
  </si>
  <si>
    <t>舟山潮起阁海景公寓</t>
  </si>
  <si>
    <t>105.00</t>
  </si>
  <si>
    <t>2021-09-11 08:15:24</t>
  </si>
  <si>
    <t>2250015</t>
  </si>
  <si>
    <t>2021-09-11 09:00:01</t>
  </si>
  <si>
    <t>2250100</t>
  </si>
  <si>
    <t>如家商旅酒店(晋中榆次新建北路印象城店)</t>
  </si>
  <si>
    <t>177.00</t>
  </si>
  <si>
    <t>--</t>
  </si>
  <si>
    <t>2250331</t>
  </si>
  <si>
    <t>无锡君来洲际酒店</t>
  </si>
  <si>
    <t>615.38</t>
  </si>
  <si>
    <t>2021-09-11 14:37:32</t>
  </si>
  <si>
    <t>2250399</t>
  </si>
  <si>
    <t>舟山新海景大酒店</t>
  </si>
  <si>
    <t>200.00</t>
  </si>
  <si>
    <t>2021-09-11 15:22:04</t>
  </si>
  <si>
    <t>2250530</t>
  </si>
  <si>
    <t>广州保利山庄酒店</t>
  </si>
  <si>
    <t>293.28</t>
  </si>
  <si>
    <t>2021-09-11 17:04:44</t>
  </si>
  <si>
    <t>直连</t>
  </si>
  <si>
    <t>2250639</t>
  </si>
  <si>
    <t>梅州麓湖山酒店</t>
  </si>
  <si>
    <t>295.80</t>
  </si>
  <si>
    <t>2021-09-11 18:51:22</t>
  </si>
  <si>
    <t>Saas酒店</t>
  </si>
  <si>
    <t>2250771</t>
  </si>
  <si>
    <t>326.40</t>
  </si>
  <si>
    <t>2021-09-11 20:37:45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</si>
</sst>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2" borderId="8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16193121494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44450</v>
      </c>
      <c r="G2" s="5">
        <v>44451</v>
      </c>
      <c r="H2" s="4">
        <v>1</v>
      </c>
      <c r="I2" s="4">
        <v>1</v>
      </c>
      <c r="J2" s="4">
        <v>1</v>
      </c>
      <c r="K2" s="4" t="s">
        <v>29</v>
      </c>
      <c r="L2" s="4">
        <v>368.22</v>
      </c>
      <c r="M2" s="4">
        <v>368.22</v>
      </c>
      <c r="N2" s="4" t="s">
        <v>30</v>
      </c>
      <c r="O2" s="4" t="s">
        <v>31</v>
      </c>
      <c r="P2" s="4" t="s">
        <v>32</v>
      </c>
      <c r="Q2" s="4">
        <v>0</v>
      </c>
      <c r="R2" s="6">
        <v>44441</v>
      </c>
      <c r="S2" s="5">
        <v>44466</v>
      </c>
      <c r="T2" s="4" t="s">
        <v>33</v>
      </c>
      <c r="U2" s="4">
        <v>368.22</v>
      </c>
      <c r="V2" s="4">
        <v>0</v>
      </c>
      <c r="W2" s="4">
        <v>0</v>
      </c>
      <c r="X2" s="4">
        <v>2241213</v>
      </c>
      <c r="Y2" s="4">
        <v>1099620</v>
      </c>
    </row>
    <row r="3" s="4" customFormat="1" spans="1:24">
      <c r="A3" s="4">
        <v>16252052947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44450</v>
      </c>
      <c r="G3" s="5">
        <v>44451</v>
      </c>
      <c r="H3" s="4">
        <v>1</v>
      </c>
      <c r="I3" s="4">
        <v>1</v>
      </c>
      <c r="J3" s="4">
        <v>1</v>
      </c>
      <c r="K3" s="4" t="s">
        <v>29</v>
      </c>
      <c r="L3" s="4">
        <v>228</v>
      </c>
      <c r="M3" s="4">
        <v>228</v>
      </c>
      <c r="N3" s="4" t="s">
        <v>36</v>
      </c>
      <c r="O3" s="4" t="s">
        <v>31</v>
      </c>
      <c r="P3" s="4" t="s">
        <v>32</v>
      </c>
      <c r="Q3" s="4">
        <v>0</v>
      </c>
      <c r="R3" s="6">
        <v>44449</v>
      </c>
      <c r="S3" s="5">
        <v>44466</v>
      </c>
      <c r="T3" s="4" t="s">
        <v>33</v>
      </c>
      <c r="U3" s="4">
        <v>228</v>
      </c>
      <c r="V3" s="4">
        <v>0</v>
      </c>
      <c r="W3" s="4">
        <v>0</v>
      </c>
      <c r="X3" s="4">
        <v>2249065</v>
      </c>
    </row>
    <row r="4" s="4" customFormat="1" spans="1:25">
      <c r="A4" s="4">
        <v>16256237209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44450</v>
      </c>
      <c r="G4" s="5">
        <v>44451</v>
      </c>
      <c r="H4" s="4">
        <v>1</v>
      </c>
      <c r="I4" s="4">
        <v>1</v>
      </c>
      <c r="J4" s="4">
        <v>1</v>
      </c>
      <c r="K4" s="4" t="s">
        <v>29</v>
      </c>
      <c r="L4" s="4">
        <v>500</v>
      </c>
      <c r="M4" s="4">
        <v>500</v>
      </c>
      <c r="N4" s="4" t="s">
        <v>39</v>
      </c>
      <c r="O4" s="4" t="s">
        <v>31</v>
      </c>
      <c r="P4" s="4" t="s">
        <v>32</v>
      </c>
      <c r="Q4" s="4">
        <v>0</v>
      </c>
      <c r="R4" s="6">
        <v>44449</v>
      </c>
      <c r="S4" s="5">
        <v>44466</v>
      </c>
      <c r="T4" s="4" t="s">
        <v>33</v>
      </c>
      <c r="U4" s="4">
        <v>500</v>
      </c>
      <c r="V4" s="4">
        <v>0</v>
      </c>
      <c r="W4" s="4">
        <v>0</v>
      </c>
      <c r="X4" s="4">
        <v>2249632</v>
      </c>
      <c r="Y4" s="4">
        <v>3195059317</v>
      </c>
    </row>
    <row r="5" s="4" customFormat="1" spans="1:25">
      <c r="A5" s="4">
        <v>16254617164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44450</v>
      </c>
      <c r="G5" s="5">
        <v>44451</v>
      </c>
      <c r="H5" s="4">
        <v>1</v>
      </c>
      <c r="I5" s="4">
        <v>1</v>
      </c>
      <c r="J5" s="4">
        <v>1</v>
      </c>
      <c r="K5" s="4" t="s">
        <v>29</v>
      </c>
      <c r="L5" s="4">
        <v>666</v>
      </c>
      <c r="M5" s="4">
        <v>666</v>
      </c>
      <c r="N5" s="4" t="s">
        <v>42</v>
      </c>
      <c r="O5" s="4" t="s">
        <v>31</v>
      </c>
      <c r="P5" s="4" t="s">
        <v>32</v>
      </c>
      <c r="Q5" s="4">
        <v>0</v>
      </c>
      <c r="R5" s="6">
        <v>44449</v>
      </c>
      <c r="S5" s="5">
        <v>44466</v>
      </c>
      <c r="T5" s="4" t="s">
        <v>33</v>
      </c>
      <c r="U5" s="4">
        <v>666</v>
      </c>
      <c r="V5" s="4">
        <v>0</v>
      </c>
      <c r="W5" s="4">
        <v>0</v>
      </c>
      <c r="X5" s="4">
        <v>2249617</v>
      </c>
      <c r="Y5" s="4">
        <v>6712</v>
      </c>
    </row>
    <row r="6" s="4" customFormat="1" spans="1:25">
      <c r="A6" s="4">
        <v>16256222987</v>
      </c>
      <c r="B6" s="4" t="s">
        <v>25</v>
      </c>
      <c r="C6" s="4" t="s">
        <v>26</v>
      </c>
      <c r="D6" s="4" t="s">
        <v>37</v>
      </c>
      <c r="E6" s="4" t="s">
        <v>43</v>
      </c>
      <c r="F6" s="5">
        <v>44450</v>
      </c>
      <c r="G6" s="5">
        <v>44451</v>
      </c>
      <c r="H6" s="4">
        <v>2</v>
      </c>
      <c r="I6" s="4">
        <v>1</v>
      </c>
      <c r="J6" s="4">
        <v>2</v>
      </c>
      <c r="K6" s="4" t="s">
        <v>29</v>
      </c>
      <c r="L6" s="4">
        <v>1200</v>
      </c>
      <c r="M6" s="4">
        <v>1200</v>
      </c>
      <c r="N6" s="4" t="s">
        <v>44</v>
      </c>
      <c r="O6" s="4" t="s">
        <v>31</v>
      </c>
      <c r="P6" s="4" t="s">
        <v>32</v>
      </c>
      <c r="Q6" s="4">
        <v>0</v>
      </c>
      <c r="R6" s="6">
        <v>44449</v>
      </c>
      <c r="S6" s="5">
        <v>44466</v>
      </c>
      <c r="T6" s="4" t="s">
        <v>33</v>
      </c>
      <c r="U6" s="4">
        <v>1200</v>
      </c>
      <c r="V6" s="4">
        <v>0</v>
      </c>
      <c r="W6" s="4">
        <v>0</v>
      </c>
      <c r="X6" s="4">
        <v>2249631</v>
      </c>
      <c r="Y6" s="4">
        <v>3195554379</v>
      </c>
    </row>
    <row r="7" s="4" customFormat="1" spans="1:25">
      <c r="A7" s="4">
        <v>16258185707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44450</v>
      </c>
      <c r="G7" s="5">
        <v>44451</v>
      </c>
      <c r="H7" s="4">
        <v>1</v>
      </c>
      <c r="I7" s="4">
        <v>1</v>
      </c>
      <c r="J7" s="4">
        <v>1</v>
      </c>
      <c r="K7" s="4" t="s">
        <v>29</v>
      </c>
      <c r="L7" s="4">
        <v>105</v>
      </c>
      <c r="M7" s="4">
        <v>105</v>
      </c>
      <c r="N7" s="4" t="s">
        <v>47</v>
      </c>
      <c r="O7" s="4" t="s">
        <v>31</v>
      </c>
      <c r="P7" s="4" t="s">
        <v>32</v>
      </c>
      <c r="Q7" s="4">
        <v>0</v>
      </c>
      <c r="R7" s="6">
        <v>44450</v>
      </c>
      <c r="S7" s="5">
        <v>44466</v>
      </c>
      <c r="T7" s="4" t="s">
        <v>33</v>
      </c>
      <c r="U7" s="4">
        <v>105</v>
      </c>
      <c r="V7" s="4">
        <v>0</v>
      </c>
      <c r="W7" s="4">
        <v>0</v>
      </c>
      <c r="X7" s="4">
        <v>2249992</v>
      </c>
      <c r="Y7" s="4" t="s">
        <v>48</v>
      </c>
    </row>
    <row r="8" s="4" customFormat="1" spans="1:25">
      <c r="A8" s="4">
        <v>16258271606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44450</v>
      </c>
      <c r="G8" s="5">
        <v>44451</v>
      </c>
      <c r="H8" s="4">
        <v>1</v>
      </c>
      <c r="I8" s="4">
        <v>1</v>
      </c>
      <c r="J8" s="4">
        <v>1</v>
      </c>
      <c r="K8" s="4" t="s">
        <v>29</v>
      </c>
      <c r="L8" s="4">
        <v>105</v>
      </c>
      <c r="M8" s="4">
        <v>105</v>
      </c>
      <c r="N8" s="4" t="s">
        <v>49</v>
      </c>
      <c r="O8" s="4" t="s">
        <v>31</v>
      </c>
      <c r="P8" s="4" t="s">
        <v>32</v>
      </c>
      <c r="Q8" s="4">
        <v>0</v>
      </c>
      <c r="R8" s="6">
        <v>44450</v>
      </c>
      <c r="S8" s="5">
        <v>44466</v>
      </c>
      <c r="T8" s="4" t="s">
        <v>33</v>
      </c>
      <c r="U8" s="4">
        <v>105</v>
      </c>
      <c r="V8" s="4">
        <v>0</v>
      </c>
      <c r="W8" s="4">
        <v>0</v>
      </c>
      <c r="X8" s="4">
        <v>2250015</v>
      </c>
      <c r="Y8" s="4" t="s">
        <v>48</v>
      </c>
    </row>
    <row r="9" s="4" customFormat="1" spans="1:24">
      <c r="A9" s="4">
        <v>16258651587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44450</v>
      </c>
      <c r="G9" s="5">
        <v>44451</v>
      </c>
      <c r="H9" s="4">
        <v>1</v>
      </c>
      <c r="I9" s="4">
        <v>1</v>
      </c>
      <c r="J9" s="4">
        <v>1</v>
      </c>
      <c r="K9" s="4" t="s">
        <v>29</v>
      </c>
      <c r="L9" s="4">
        <v>177</v>
      </c>
      <c r="M9" s="4">
        <v>177</v>
      </c>
      <c r="N9" s="4" t="s">
        <v>52</v>
      </c>
      <c r="O9" s="4" t="s">
        <v>31</v>
      </c>
      <c r="P9" s="4" t="s">
        <v>32</v>
      </c>
      <c r="Q9" s="4">
        <v>0</v>
      </c>
      <c r="R9" s="6">
        <v>44450</v>
      </c>
      <c r="S9" s="5">
        <v>44466</v>
      </c>
      <c r="T9" s="4" t="s">
        <v>33</v>
      </c>
      <c r="U9" s="4">
        <v>177</v>
      </c>
      <c r="V9" s="4">
        <v>0</v>
      </c>
      <c r="W9" s="4">
        <v>0</v>
      </c>
      <c r="X9" s="4">
        <v>2250100</v>
      </c>
    </row>
    <row r="10" s="4" customFormat="1" spans="1:25">
      <c r="A10" s="4">
        <v>16259832871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44450</v>
      </c>
      <c r="G10" s="5">
        <v>44451</v>
      </c>
      <c r="H10" s="4">
        <v>1</v>
      </c>
      <c r="I10" s="4">
        <v>1</v>
      </c>
      <c r="J10" s="4">
        <v>1</v>
      </c>
      <c r="K10" s="4" t="s">
        <v>29</v>
      </c>
      <c r="L10" s="4">
        <v>615.38</v>
      </c>
      <c r="M10" s="4">
        <v>615.38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44450</v>
      </c>
      <c r="S10" s="5">
        <v>44466</v>
      </c>
      <c r="T10" s="4" t="s">
        <v>33</v>
      </c>
      <c r="U10" s="4">
        <v>615.38</v>
      </c>
      <c r="V10" s="4">
        <v>0</v>
      </c>
      <c r="W10" s="4">
        <v>0</v>
      </c>
      <c r="X10" s="4">
        <v>2250331</v>
      </c>
      <c r="Y10" s="4">
        <v>26746388</v>
      </c>
    </row>
    <row r="11" s="4" customFormat="1" spans="1:24">
      <c r="A11" s="4">
        <v>16258651587</v>
      </c>
      <c r="B11" s="4" t="s">
        <v>25</v>
      </c>
      <c r="C11" s="4" t="s">
        <v>56</v>
      </c>
      <c r="D11" s="4" t="s">
        <v>50</v>
      </c>
      <c r="E11" s="4" t="s">
        <v>51</v>
      </c>
      <c r="F11" s="5">
        <v>44450</v>
      </c>
      <c r="G11" s="5">
        <v>44451</v>
      </c>
      <c r="H11" s="4">
        <v>1</v>
      </c>
      <c r="I11" s="4">
        <v>1</v>
      </c>
      <c r="J11" s="4">
        <v>1</v>
      </c>
      <c r="K11" s="4" t="s">
        <v>29</v>
      </c>
      <c r="L11" s="4">
        <v>-177</v>
      </c>
      <c r="M11" s="4">
        <v>-177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44450</v>
      </c>
      <c r="S11" s="5">
        <v>44466</v>
      </c>
      <c r="T11" s="4" t="s">
        <v>33</v>
      </c>
      <c r="U11" s="4">
        <v>-177</v>
      </c>
      <c r="V11" s="4">
        <v>0</v>
      </c>
      <c r="W11" s="4">
        <v>0</v>
      </c>
      <c r="X11" s="4">
        <v>2250100</v>
      </c>
    </row>
    <row r="12" s="4" customFormat="1" spans="1:24">
      <c r="A12" s="4">
        <v>16260159116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44450</v>
      </c>
      <c r="G12" s="5">
        <v>44451</v>
      </c>
      <c r="H12" s="4">
        <v>1</v>
      </c>
      <c r="I12" s="4">
        <v>1</v>
      </c>
      <c r="J12" s="4">
        <v>1</v>
      </c>
      <c r="K12" s="4" t="s">
        <v>29</v>
      </c>
      <c r="L12" s="4">
        <v>200</v>
      </c>
      <c r="M12" s="4">
        <v>200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44450</v>
      </c>
      <c r="S12" s="5">
        <v>44466</v>
      </c>
      <c r="T12" s="4" t="s">
        <v>33</v>
      </c>
      <c r="U12" s="4">
        <v>200</v>
      </c>
      <c r="V12" s="4">
        <v>0</v>
      </c>
      <c r="W12" s="4">
        <v>0</v>
      </c>
      <c r="X12" s="4">
        <v>2250399</v>
      </c>
    </row>
    <row r="13" s="4" customFormat="1" spans="1:23">
      <c r="A13" s="4">
        <v>16262617290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44450</v>
      </c>
      <c r="G13" s="5">
        <v>44451</v>
      </c>
      <c r="H13" s="4">
        <v>1</v>
      </c>
      <c r="I13" s="4">
        <v>1</v>
      </c>
      <c r="J13" s="4">
        <v>1</v>
      </c>
      <c r="K13" s="4" t="s">
        <v>29</v>
      </c>
      <c r="L13" s="4">
        <v>293.28</v>
      </c>
      <c r="M13" s="4">
        <v>293.28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44450</v>
      </c>
      <c r="S13" s="5">
        <v>44466</v>
      </c>
      <c r="T13" s="4" t="s">
        <v>33</v>
      </c>
      <c r="U13" s="4">
        <v>293.28</v>
      </c>
      <c r="V13" s="4">
        <v>0</v>
      </c>
      <c r="W13" s="4">
        <v>0</v>
      </c>
    </row>
    <row r="14" s="4" customFormat="1" spans="1:24">
      <c r="A14" s="4">
        <v>16263293914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44450</v>
      </c>
      <c r="G14" s="5">
        <v>44451</v>
      </c>
      <c r="H14" s="4">
        <v>1</v>
      </c>
      <c r="I14" s="4">
        <v>1</v>
      </c>
      <c r="J14" s="4">
        <v>1</v>
      </c>
      <c r="K14" s="4" t="s">
        <v>29</v>
      </c>
      <c r="L14" s="4">
        <v>295.8</v>
      </c>
      <c r="M14" s="4">
        <v>295.8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44450</v>
      </c>
      <c r="S14" s="5">
        <v>44466</v>
      </c>
      <c r="T14" s="4" t="s">
        <v>33</v>
      </c>
      <c r="U14" s="4">
        <v>295.8</v>
      </c>
      <c r="V14" s="4">
        <v>0</v>
      </c>
      <c r="W14" s="4">
        <v>0</v>
      </c>
      <c r="X14" s="4">
        <v>2250639</v>
      </c>
    </row>
    <row r="15" s="4" customFormat="1" spans="1:24">
      <c r="A15" s="4">
        <v>16263878487</v>
      </c>
      <c r="B15" s="4" t="s">
        <v>25</v>
      </c>
      <c r="C15" s="4" t="s">
        <v>26</v>
      </c>
      <c r="D15" s="4" t="s">
        <v>63</v>
      </c>
      <c r="E15" s="4" t="s">
        <v>66</v>
      </c>
      <c r="F15" s="5">
        <v>44450</v>
      </c>
      <c r="G15" s="5">
        <v>44451</v>
      </c>
      <c r="H15" s="4">
        <v>1</v>
      </c>
      <c r="I15" s="4">
        <v>1</v>
      </c>
      <c r="J15" s="4">
        <v>1</v>
      </c>
      <c r="K15" s="4" t="s">
        <v>29</v>
      </c>
      <c r="L15" s="4">
        <v>326.4</v>
      </c>
      <c r="M15" s="4">
        <v>326.4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44450</v>
      </c>
      <c r="S15" s="5">
        <v>44466</v>
      </c>
      <c r="T15" s="4" t="s">
        <v>33</v>
      </c>
      <c r="U15" s="4">
        <v>326.4</v>
      </c>
      <c r="V15" s="4">
        <v>0</v>
      </c>
      <c r="W15" s="4">
        <v>0</v>
      </c>
      <c r="X15" s="4">
        <v>2250771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8" sqref="A18:A22"/>
    </sheetView>
  </sheetViews>
  <sheetFormatPr defaultColWidth="9" defaultRowHeight="13.5"/>
  <cols>
    <col min="1" max="1" width="15.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4">
        <v>16193121494</v>
      </c>
      <c r="B2" s="5">
        <v>44450</v>
      </c>
      <c r="C2" s="5">
        <v>44451</v>
      </c>
      <c r="D2" s="4">
        <v>368.22</v>
      </c>
      <c r="E2" s="4" t="str">
        <f>VLOOKUP(A2,HOP!A:L,12,0)</f>
        <v>368.22</v>
      </c>
      <c r="F2" s="4" t="str">
        <f>VLOOKUP(A2,HOP!A:C,3,0)</f>
        <v>2241213</v>
      </c>
      <c r="G2" s="4">
        <f>D2-E2</f>
        <v>0</v>
      </c>
      <c r="H2" s="4" t="str">
        <f>$H$1&amp;F2</f>
        <v>，2241213</v>
      </c>
      <c r="I2" s="4" t="str">
        <f>VLOOKUP(A2,HOP!A:T,20,0)</f>
        <v>直采</v>
      </c>
    </row>
    <row r="3" s="4" customFormat="1" spans="1:9">
      <c r="A3" s="4">
        <v>16252052947</v>
      </c>
      <c r="B3" s="5">
        <v>44450</v>
      </c>
      <c r="C3" s="5">
        <v>44451</v>
      </c>
      <c r="D3" s="4">
        <v>228</v>
      </c>
      <c r="E3" s="4" t="str">
        <f>VLOOKUP(A3,HOP!A:L,12,0)</f>
        <v>228.00</v>
      </c>
      <c r="F3" s="4" t="str">
        <f>VLOOKUP(A3,HOP!A:C,3,0)</f>
        <v>2249065</v>
      </c>
      <c r="G3" s="4">
        <f t="shared" ref="G3:G14" si="0">D3-E3</f>
        <v>0</v>
      </c>
      <c r="H3" s="4" t="str">
        <f t="shared" ref="H3:H14" si="1">$H$1&amp;F3</f>
        <v>，2249065</v>
      </c>
      <c r="I3" s="4" t="str">
        <f>VLOOKUP(A3,HOP!A:T,20,0)</f>
        <v>直采</v>
      </c>
    </row>
    <row r="4" s="4" customFormat="1" spans="1:9">
      <c r="A4" s="4">
        <v>16256237209</v>
      </c>
      <c r="B4" s="5">
        <v>44450</v>
      </c>
      <c r="C4" s="5">
        <v>44451</v>
      </c>
      <c r="D4" s="4">
        <v>500</v>
      </c>
      <c r="E4" s="4" t="str">
        <f>VLOOKUP(A4,HOP!A:L,12,0)</f>
        <v>500.00</v>
      </c>
      <c r="F4" s="4" t="str">
        <f>VLOOKUP(A4,HOP!A:C,3,0)</f>
        <v>2249632</v>
      </c>
      <c r="G4" s="4">
        <f t="shared" si="0"/>
        <v>0</v>
      </c>
      <c r="H4" s="4" t="str">
        <f t="shared" si="1"/>
        <v>，2249632</v>
      </c>
      <c r="I4" s="4" t="str">
        <f>VLOOKUP(A4,HOP!A:T,20,0)</f>
        <v>直采</v>
      </c>
    </row>
    <row r="5" s="4" customFormat="1" spans="1:9">
      <c r="A5" s="4">
        <v>16254617164</v>
      </c>
      <c r="B5" s="5">
        <v>44450</v>
      </c>
      <c r="C5" s="5">
        <v>44451</v>
      </c>
      <c r="D5" s="4">
        <v>666</v>
      </c>
      <c r="E5" s="4" t="str">
        <f>VLOOKUP(A5,HOP!A:L,12,0)</f>
        <v>666.00</v>
      </c>
      <c r="F5" s="4" t="str">
        <f>VLOOKUP(A5,HOP!A:C,3,0)</f>
        <v>2249617</v>
      </c>
      <c r="G5" s="4">
        <f t="shared" si="0"/>
        <v>0</v>
      </c>
      <c r="H5" s="4" t="str">
        <f t="shared" si="1"/>
        <v>，2249617</v>
      </c>
      <c r="I5" s="4" t="str">
        <f>VLOOKUP(A5,HOP!A:T,20,0)</f>
        <v>直采</v>
      </c>
    </row>
    <row r="6" s="4" customFormat="1" spans="1:9">
      <c r="A6" s="4">
        <v>16256222987</v>
      </c>
      <c r="B6" s="5">
        <v>44450</v>
      </c>
      <c r="C6" s="5">
        <v>44451</v>
      </c>
      <c r="D6" s="4">
        <v>1200</v>
      </c>
      <c r="E6" s="4" t="str">
        <f>VLOOKUP(A6,HOP!A:L,12,0)</f>
        <v>1200.00</v>
      </c>
      <c r="F6" s="4" t="str">
        <f>VLOOKUP(A6,HOP!A:C,3,0)</f>
        <v>2249631</v>
      </c>
      <c r="G6" s="4">
        <f t="shared" si="0"/>
        <v>0</v>
      </c>
      <c r="H6" s="4" t="str">
        <f t="shared" si="1"/>
        <v>，2249631</v>
      </c>
      <c r="I6" s="4" t="str">
        <f>VLOOKUP(A6,HOP!A:T,20,0)</f>
        <v>直采</v>
      </c>
    </row>
    <row r="7" s="4" customFormat="1" spans="1:9">
      <c r="A7" s="4">
        <v>16258185707</v>
      </c>
      <c r="B7" s="5">
        <v>44450</v>
      </c>
      <c r="C7" s="5">
        <v>44451</v>
      </c>
      <c r="D7" s="4">
        <v>105</v>
      </c>
      <c r="E7" s="4" t="str">
        <f>VLOOKUP(A7,HOP!A:L,12,0)</f>
        <v>105.00</v>
      </c>
      <c r="F7" s="4" t="str">
        <f>VLOOKUP(A7,HOP!A:C,3,0)</f>
        <v>2249992</v>
      </c>
      <c r="G7" s="4">
        <f t="shared" si="0"/>
        <v>0</v>
      </c>
      <c r="H7" s="4" t="str">
        <f t="shared" si="1"/>
        <v>，2249992</v>
      </c>
      <c r="I7" s="4" t="str">
        <f>VLOOKUP(A7,HOP!A:T,20,0)</f>
        <v>直采</v>
      </c>
    </row>
    <row r="8" s="4" customFormat="1" spans="1:9">
      <c r="A8" s="4">
        <v>16258271606</v>
      </c>
      <c r="B8" s="5">
        <v>44450</v>
      </c>
      <c r="C8" s="5">
        <v>44451</v>
      </c>
      <c r="D8" s="4">
        <v>105</v>
      </c>
      <c r="E8" s="4" t="str">
        <f>VLOOKUP(A8,HOP!A:L,12,0)</f>
        <v>105.00</v>
      </c>
      <c r="F8" s="4" t="str">
        <f>VLOOKUP(A8,HOP!A:C,3,0)</f>
        <v>2250015</v>
      </c>
      <c r="G8" s="4">
        <f t="shared" si="0"/>
        <v>0</v>
      </c>
      <c r="H8" s="4" t="str">
        <f t="shared" si="1"/>
        <v>，2250015</v>
      </c>
      <c r="I8" s="4" t="str">
        <f>VLOOKUP(A8,HOP!A:T,20,0)</f>
        <v>直采</v>
      </c>
    </row>
    <row r="9" s="4" customFormat="1" hidden="1" spans="1:9">
      <c r="A9" s="4">
        <v>16258651587</v>
      </c>
      <c r="B9" s="5">
        <v>44450</v>
      </c>
      <c r="C9" s="5">
        <v>44451</v>
      </c>
      <c r="D9" s="4">
        <v>0</v>
      </c>
      <c r="E9" s="4" t="str">
        <f>VLOOKUP(A9,HOP!A:L,12,0)</f>
        <v>177.00</v>
      </c>
      <c r="F9" s="4" t="str">
        <f>VLOOKUP(A9,HOP!A:C,3,0)</f>
        <v>2250100</v>
      </c>
      <c r="G9" s="4">
        <f t="shared" si="0"/>
        <v>-177</v>
      </c>
      <c r="H9" s="4" t="str">
        <f t="shared" si="1"/>
        <v>，2250100</v>
      </c>
      <c r="I9" s="4" t="str">
        <f>VLOOKUP(A9,HOP!A:T,20,0)</f>
        <v>直采</v>
      </c>
    </row>
    <row r="10" s="4" customFormat="1" spans="1:9">
      <c r="A10" s="4">
        <v>16259832871</v>
      </c>
      <c r="B10" s="5">
        <v>44450</v>
      </c>
      <c r="C10" s="5">
        <v>44451</v>
      </c>
      <c r="D10" s="4">
        <v>615.38</v>
      </c>
      <c r="E10" s="4" t="str">
        <f>VLOOKUP(A10,HOP!A:L,12,0)</f>
        <v>615.38</v>
      </c>
      <c r="F10" s="4" t="str">
        <f>VLOOKUP(A10,HOP!A:C,3,0)</f>
        <v>2250331</v>
      </c>
      <c r="G10" s="4">
        <f t="shared" si="0"/>
        <v>0</v>
      </c>
      <c r="H10" s="4" t="str">
        <f t="shared" si="1"/>
        <v>，2250331</v>
      </c>
      <c r="I10" s="4" t="str">
        <f>VLOOKUP(A10,HOP!A:T,20,0)</f>
        <v>直采</v>
      </c>
    </row>
    <row r="11" s="4" customFormat="1" spans="1:9">
      <c r="A11" s="4">
        <v>16260159116</v>
      </c>
      <c r="B11" s="5">
        <v>44450</v>
      </c>
      <c r="C11" s="5">
        <v>44451</v>
      </c>
      <c r="D11" s="4">
        <v>200</v>
      </c>
      <c r="E11" s="4" t="str">
        <f>VLOOKUP(A11,HOP!A:L,12,0)</f>
        <v>200.00</v>
      </c>
      <c r="F11" s="4" t="str">
        <f>VLOOKUP(A11,HOP!A:C,3,0)</f>
        <v>2250399</v>
      </c>
      <c r="G11" s="4">
        <f t="shared" si="0"/>
        <v>0</v>
      </c>
      <c r="H11" s="4" t="str">
        <f t="shared" si="1"/>
        <v>，2250399</v>
      </c>
      <c r="I11" s="4" t="str">
        <f>VLOOKUP(A11,HOP!A:T,20,0)</f>
        <v>直采</v>
      </c>
    </row>
    <row r="12" s="4" customFormat="1" spans="1:9">
      <c r="A12" s="4">
        <v>16262617290</v>
      </c>
      <c r="B12" s="5">
        <v>44450</v>
      </c>
      <c r="C12" s="5">
        <v>44451</v>
      </c>
      <c r="D12" s="4">
        <v>293.28</v>
      </c>
      <c r="E12" s="4" t="str">
        <f>VLOOKUP(A12,HOP!A:L,12,0)</f>
        <v>293.28</v>
      </c>
      <c r="F12" s="4" t="str">
        <f>VLOOKUP(A12,HOP!A:C,3,0)</f>
        <v>2250530</v>
      </c>
      <c r="G12" s="4">
        <f t="shared" si="0"/>
        <v>0</v>
      </c>
      <c r="H12" s="4" t="str">
        <f t="shared" si="1"/>
        <v>，2250530</v>
      </c>
      <c r="I12" s="4" t="str">
        <f>VLOOKUP(A12,HOP!A:T,20,0)</f>
        <v>直连</v>
      </c>
    </row>
    <row r="13" s="4" customFormat="1" spans="1:9">
      <c r="A13" s="4">
        <v>16263293914</v>
      </c>
      <c r="B13" s="5">
        <v>44450</v>
      </c>
      <c r="C13" s="5">
        <v>44451</v>
      </c>
      <c r="D13" s="4">
        <v>295.8</v>
      </c>
      <c r="E13" s="4" t="str">
        <f>VLOOKUP(A13,HOP!A:L,12,0)</f>
        <v>295.80</v>
      </c>
      <c r="F13" s="4" t="str">
        <f>VLOOKUP(A13,HOP!A:C,3,0)</f>
        <v>2250639</v>
      </c>
      <c r="G13" s="4">
        <f t="shared" si="0"/>
        <v>0</v>
      </c>
      <c r="H13" s="4" t="str">
        <f t="shared" si="1"/>
        <v>，2250639</v>
      </c>
      <c r="I13" s="4" t="str">
        <f>VLOOKUP(A13,HOP!A:T,20,0)</f>
        <v>Saas酒店</v>
      </c>
    </row>
    <row r="14" s="4" customFormat="1" spans="1:9">
      <c r="A14" s="4">
        <v>16263878487</v>
      </c>
      <c r="B14" s="5">
        <v>44450</v>
      </c>
      <c r="C14" s="5">
        <v>44451</v>
      </c>
      <c r="D14" s="4">
        <v>326.4</v>
      </c>
      <c r="E14" s="4" t="str">
        <f>VLOOKUP(A14,HOP!A:L,12,0)</f>
        <v>326.40</v>
      </c>
      <c r="F14" s="4" t="str">
        <f>VLOOKUP(A14,HOP!A:C,3,0)</f>
        <v>2250771</v>
      </c>
      <c r="G14" s="4">
        <f t="shared" si="0"/>
        <v>0</v>
      </c>
      <c r="H14" s="4" t="str">
        <f t="shared" si="1"/>
        <v>，2250771</v>
      </c>
      <c r="I14" s="4" t="str">
        <f>VLOOKUP(A14,HOP!A:T,20,0)</f>
        <v>Saas酒店</v>
      </c>
    </row>
    <row r="16" spans="4:4">
      <c r="D16" s="4">
        <f>SUM(D2:D15)</f>
        <v>4903.08</v>
      </c>
    </row>
    <row r="18" spans="1:1">
      <c r="A18" s="4" t="s">
        <v>69</v>
      </c>
    </row>
    <row r="19" spans="1:1">
      <c r="A19" s="4" t="s">
        <v>70</v>
      </c>
    </row>
    <row r="20" spans="1:1">
      <c r="A20" s="4" t="s">
        <v>71</v>
      </c>
    </row>
    <row r="21" spans="1:1">
      <c r="A21" s="4" t="s">
        <v>72</v>
      </c>
    </row>
    <row r="22" spans="1:1">
      <c r="A22" s="4" t="s">
        <v>73</v>
      </c>
    </row>
  </sheetData>
  <autoFilter ref="A1:XFD22">
    <filterColumn colId="3">
      <filters blank="1">
        <filter val="200"/>
        <filter val="500"/>
        <filter val="1200"/>
        <filter val="368.22"/>
        <filter val="326.4"/>
        <filter val="105"/>
        <filter val="666"/>
        <filter val="228"/>
        <filter val="295.8"/>
        <filter val="293.28"/>
        <filter val="615.38"/>
        <filter val="4903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16193121494</v>
      </c>
      <c r="B2" s="1" t="s">
        <v>91</v>
      </c>
      <c r="C2" s="1" t="s">
        <v>92</v>
      </c>
      <c r="D2" s="1" t="s">
        <v>93</v>
      </c>
      <c r="E2" s="1" t="s">
        <v>30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16252052947</v>
      </c>
      <c r="B3" s="1" t="s">
        <v>106</v>
      </c>
      <c r="C3" s="1" t="s">
        <v>107</v>
      </c>
      <c r="D3" s="1" t="s">
        <v>108</v>
      </c>
      <c r="E3" s="1" t="s">
        <v>36</v>
      </c>
      <c r="F3" s="1" t="s">
        <v>94</v>
      </c>
      <c r="G3" s="1" t="s">
        <v>95</v>
      </c>
      <c r="H3" s="1" t="s">
        <v>96</v>
      </c>
      <c r="I3" s="1" t="s">
        <v>109</v>
      </c>
      <c r="J3" s="1" t="s">
        <v>98</v>
      </c>
      <c r="K3" s="1" t="s">
        <v>109</v>
      </c>
      <c r="L3" s="1" t="s">
        <v>109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110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16254617164</v>
      </c>
      <c r="B4" s="1" t="s">
        <v>106</v>
      </c>
      <c r="C4" s="1" t="s">
        <v>111</v>
      </c>
      <c r="D4" s="1" t="s">
        <v>112</v>
      </c>
      <c r="E4" s="1" t="s">
        <v>42</v>
      </c>
      <c r="F4" s="1" t="s">
        <v>94</v>
      </c>
      <c r="G4" s="1" t="s">
        <v>95</v>
      </c>
      <c r="H4" s="1" t="s">
        <v>96</v>
      </c>
      <c r="I4" s="1" t="s">
        <v>113</v>
      </c>
      <c r="J4" s="1" t="s">
        <v>98</v>
      </c>
      <c r="K4" s="1" t="s">
        <v>113</v>
      </c>
      <c r="L4" s="1" t="s">
        <v>113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114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16256222987</v>
      </c>
      <c r="B5" s="1" t="s">
        <v>106</v>
      </c>
      <c r="C5" s="1" t="s">
        <v>115</v>
      </c>
      <c r="D5" s="1" t="s">
        <v>116</v>
      </c>
      <c r="E5" s="1" t="s">
        <v>44</v>
      </c>
      <c r="F5" s="1" t="s">
        <v>94</v>
      </c>
      <c r="G5" s="1" t="s">
        <v>95</v>
      </c>
      <c r="H5" s="1" t="s">
        <v>96</v>
      </c>
      <c r="I5" s="1" t="s">
        <v>117</v>
      </c>
      <c r="J5" s="1" t="s">
        <v>98</v>
      </c>
      <c r="K5" s="1" t="s">
        <v>117</v>
      </c>
      <c r="L5" s="1" t="s">
        <v>117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118</v>
      </c>
      <c r="R5" s="1" t="s">
        <v>103</v>
      </c>
      <c r="S5" s="1" t="s">
        <v>104</v>
      </c>
      <c r="T5" s="1" t="s">
        <v>105</v>
      </c>
    </row>
    <row r="6" s="1" customFormat="1" spans="1:20">
      <c r="A6" s="3">
        <v>16256237209</v>
      </c>
      <c r="B6" s="1" t="s">
        <v>106</v>
      </c>
      <c r="C6" s="1" t="s">
        <v>119</v>
      </c>
      <c r="D6" s="1" t="s">
        <v>116</v>
      </c>
      <c r="E6" s="1" t="s">
        <v>39</v>
      </c>
      <c r="F6" s="1" t="s">
        <v>94</v>
      </c>
      <c r="G6" s="1" t="s">
        <v>95</v>
      </c>
      <c r="H6" s="1" t="s">
        <v>96</v>
      </c>
      <c r="I6" s="1" t="s">
        <v>120</v>
      </c>
      <c r="J6" s="1" t="s">
        <v>98</v>
      </c>
      <c r="K6" s="1" t="s">
        <v>120</v>
      </c>
      <c r="L6" s="1" t="s">
        <v>120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121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16258185707</v>
      </c>
      <c r="B7" s="1" t="s">
        <v>94</v>
      </c>
      <c r="C7" s="1" t="s">
        <v>122</v>
      </c>
      <c r="D7" s="1" t="s">
        <v>123</v>
      </c>
      <c r="E7" s="1" t="s">
        <v>47</v>
      </c>
      <c r="F7" s="1" t="s">
        <v>94</v>
      </c>
      <c r="G7" s="1" t="s">
        <v>95</v>
      </c>
      <c r="H7" s="1" t="s">
        <v>96</v>
      </c>
      <c r="I7" s="1" t="s">
        <v>124</v>
      </c>
      <c r="J7" s="1" t="s">
        <v>98</v>
      </c>
      <c r="K7" s="1" t="s">
        <v>124</v>
      </c>
      <c r="L7" s="1" t="s">
        <v>124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125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16258271606</v>
      </c>
      <c r="B8" s="1" t="s">
        <v>94</v>
      </c>
      <c r="C8" s="1" t="s">
        <v>126</v>
      </c>
      <c r="D8" s="1" t="s">
        <v>123</v>
      </c>
      <c r="E8" s="1" t="s">
        <v>49</v>
      </c>
      <c r="F8" s="1" t="s">
        <v>94</v>
      </c>
      <c r="G8" s="1" t="s">
        <v>95</v>
      </c>
      <c r="H8" s="1" t="s">
        <v>96</v>
      </c>
      <c r="I8" s="1" t="s">
        <v>124</v>
      </c>
      <c r="J8" s="1" t="s">
        <v>98</v>
      </c>
      <c r="K8" s="1" t="s">
        <v>124</v>
      </c>
      <c r="L8" s="1" t="s">
        <v>124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127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16258651587</v>
      </c>
      <c r="B9" s="1" t="s">
        <v>94</v>
      </c>
      <c r="C9" s="1" t="s">
        <v>128</v>
      </c>
      <c r="D9" s="1" t="s">
        <v>129</v>
      </c>
      <c r="E9" s="1" t="s">
        <v>52</v>
      </c>
      <c r="F9" s="1" t="s">
        <v>94</v>
      </c>
      <c r="G9" s="1" t="s">
        <v>95</v>
      </c>
      <c r="H9" s="1" t="s">
        <v>96</v>
      </c>
      <c r="I9" s="1" t="s">
        <v>130</v>
      </c>
      <c r="J9" s="1" t="s">
        <v>98</v>
      </c>
      <c r="K9" s="1" t="s">
        <v>130</v>
      </c>
      <c r="L9" s="1" t="s">
        <v>130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131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16259832871</v>
      </c>
      <c r="B10" s="1" t="s">
        <v>94</v>
      </c>
      <c r="C10" s="1" t="s">
        <v>132</v>
      </c>
      <c r="D10" s="1" t="s">
        <v>133</v>
      </c>
      <c r="E10" s="1" t="s">
        <v>55</v>
      </c>
      <c r="F10" s="1" t="s">
        <v>94</v>
      </c>
      <c r="G10" s="1" t="s">
        <v>95</v>
      </c>
      <c r="H10" s="1" t="s">
        <v>96</v>
      </c>
      <c r="I10" s="1" t="s">
        <v>134</v>
      </c>
      <c r="J10" s="1" t="s">
        <v>98</v>
      </c>
      <c r="K10" s="1" t="s">
        <v>134</v>
      </c>
      <c r="L10" s="1" t="s">
        <v>134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135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16260159116</v>
      </c>
      <c r="B11" s="1" t="s">
        <v>94</v>
      </c>
      <c r="C11" s="1" t="s">
        <v>136</v>
      </c>
      <c r="D11" s="1" t="s">
        <v>137</v>
      </c>
      <c r="E11" s="1" t="s">
        <v>59</v>
      </c>
      <c r="F11" s="1" t="s">
        <v>94</v>
      </c>
      <c r="G11" s="1" t="s">
        <v>95</v>
      </c>
      <c r="H11" s="1" t="s">
        <v>96</v>
      </c>
      <c r="I11" s="1" t="s">
        <v>138</v>
      </c>
      <c r="J11" s="1" t="s">
        <v>98</v>
      </c>
      <c r="K11" s="1" t="s">
        <v>138</v>
      </c>
      <c r="L11" s="1" t="s">
        <v>138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139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16262617290</v>
      </c>
      <c r="B12" s="1" t="s">
        <v>94</v>
      </c>
      <c r="C12" s="1" t="s">
        <v>140</v>
      </c>
      <c r="D12" s="1" t="s">
        <v>141</v>
      </c>
      <c r="E12" s="1" t="s">
        <v>62</v>
      </c>
      <c r="F12" s="1" t="s">
        <v>94</v>
      </c>
      <c r="G12" s="1" t="s">
        <v>95</v>
      </c>
      <c r="H12" s="1" t="s">
        <v>96</v>
      </c>
      <c r="I12" s="1" t="s">
        <v>142</v>
      </c>
      <c r="J12" s="1" t="s">
        <v>98</v>
      </c>
      <c r="K12" s="1" t="s">
        <v>142</v>
      </c>
      <c r="L12" s="1" t="s">
        <v>142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143</v>
      </c>
      <c r="R12" s="1" t="s">
        <v>103</v>
      </c>
      <c r="S12" s="1" t="s">
        <v>104</v>
      </c>
      <c r="T12" s="1" t="s">
        <v>144</v>
      </c>
    </row>
    <row r="13" s="1" customFormat="1" spans="1:20">
      <c r="A13" s="3">
        <v>16263293914</v>
      </c>
      <c r="B13" s="1" t="s">
        <v>94</v>
      </c>
      <c r="C13" s="1" t="s">
        <v>145</v>
      </c>
      <c r="D13" s="1" t="s">
        <v>146</v>
      </c>
      <c r="E13" s="1" t="s">
        <v>65</v>
      </c>
      <c r="F13" s="1" t="s">
        <v>94</v>
      </c>
      <c r="G13" s="1" t="s">
        <v>95</v>
      </c>
      <c r="H13" s="1" t="s">
        <v>96</v>
      </c>
      <c r="I13" s="1" t="s">
        <v>147</v>
      </c>
      <c r="J13" s="1" t="s">
        <v>98</v>
      </c>
      <c r="K13" s="1" t="s">
        <v>147</v>
      </c>
      <c r="L13" s="1" t="s">
        <v>147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148</v>
      </c>
      <c r="R13" s="1" t="s">
        <v>103</v>
      </c>
      <c r="S13" s="1" t="s">
        <v>104</v>
      </c>
      <c r="T13" s="1" t="s">
        <v>149</v>
      </c>
    </row>
    <row r="14" s="1" customFormat="1" spans="1:20">
      <c r="A14" s="3">
        <v>16263878487</v>
      </c>
      <c r="B14" s="1" t="s">
        <v>94</v>
      </c>
      <c r="C14" s="1" t="s">
        <v>150</v>
      </c>
      <c r="D14" s="1" t="s">
        <v>146</v>
      </c>
      <c r="E14" s="1" t="s">
        <v>67</v>
      </c>
      <c r="F14" s="1" t="s">
        <v>94</v>
      </c>
      <c r="G14" s="1" t="s">
        <v>95</v>
      </c>
      <c r="H14" s="1" t="s">
        <v>96</v>
      </c>
      <c r="I14" s="1" t="s">
        <v>151</v>
      </c>
      <c r="J14" s="1" t="s">
        <v>98</v>
      </c>
      <c r="K14" s="1" t="s">
        <v>151</v>
      </c>
      <c r="L14" s="1" t="s">
        <v>151</v>
      </c>
      <c r="M14" s="1" t="s">
        <v>99</v>
      </c>
      <c r="N14" s="1" t="s">
        <v>99</v>
      </c>
      <c r="O14" s="1" t="s">
        <v>100</v>
      </c>
      <c r="P14" s="1" t="s">
        <v>101</v>
      </c>
      <c r="Q14" s="1" t="s">
        <v>152</v>
      </c>
      <c r="R14" s="1" t="s">
        <v>103</v>
      </c>
      <c r="S14" s="1" t="s">
        <v>104</v>
      </c>
      <c r="T14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2021-09-27T02:37:51Z</dcterms:created>
  <dcterms:modified xsi:type="dcterms:W3CDTF">2021-09-27T03:59:53Z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76C2A5FCE154474690AE4109DD46C5D9</vt:lpwstr>
  </property>
  <property fmtid="{D5CDD505-2E9C-101B-9397-08002B2CF9AE}" pid="3" name="KSOProductBuildVer">
    <vt:lpwstr>2052-11.1.0.10938</vt:lpwstr>
  </property>
</Properties>
</file>