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对账!$1:$25</definedName>
  </definedNames>
  <calcPr calcId="144525"/>
</workbook>
</file>

<file path=xl/sharedStrings.xml><?xml version="1.0" encoding="utf-8"?>
<sst xmlns="http://schemas.openxmlformats.org/spreadsheetml/2006/main" count="647" uniqueCount="208">
  <si>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</si>
  <si>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</si>
  <si>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</si>
  <si>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</si>
  <si>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</si>
  <si>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</si>
  <si>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</si>
  <si>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</si>
  <si>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</si>
  <si>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</si>
  <si>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</si>
  <si>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</si>
  <si>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</si>
  <si>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</si>
  <si>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</si>
  <si>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</si>
  <si>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</si>
  <si>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</si>
  <si>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</si>
  <si>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</si>
  <si>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</si>
  <si>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</si>
  <si>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</si>
  <si>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</si>
  <si>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</si>
  <si>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</si>
  <si>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</si>
  <si>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[上海]维也纳国际酒店(上海交大沪闵路店)(68323042)</t>
  </si>
  <si>
    <t>豪华大床房&lt;2人入住&gt;&lt;早餐&gt;</t>
  </si>
  <si>
    <t>CNY</t>
  </si>
  <si>
    <t>董旭辉</t>
  </si>
  <si>
    <t>CA13744210927CNY</t>
  </si>
  <si>
    <t>未提现</t>
  </si>
  <si>
    <t>携程开票</t>
  </si>
  <si>
    <t>退单</t>
  </si>
  <si>
    <t>[海阳]派酒店(海阳汽车站商业中心店)(80246572)</t>
  </si>
  <si>
    <t>商务大床房&lt;2人入住&gt;</t>
  </si>
  <si>
    <t>殷祥文</t>
  </si>
  <si>
    <t>[巢湖]尚客优精选酒店(巢湖世纪大道店)(80247787)</t>
  </si>
  <si>
    <t>标准大床房&lt;2人入住&gt;&lt;早餐&gt;</t>
  </si>
  <si>
    <t>吴礼进</t>
  </si>
  <si>
    <t>[杭州]浙江西子宾馆·汪庄(80249168)</t>
  </si>
  <si>
    <t>庭院优享房&lt;2人入住&gt;</t>
  </si>
  <si>
    <t>袁鑫玺</t>
  </si>
  <si>
    <t>[宜昌]格林联盟酒店(宜昌火车东站店)(77170883)</t>
  </si>
  <si>
    <t>大床房&lt;2人入住&gt;</t>
  </si>
  <si>
    <t>许同进</t>
  </si>
  <si>
    <t>豪华精选悦湖雅致房&lt;2人入住&gt;&lt;早餐&gt;</t>
  </si>
  <si>
    <t>王文正</t>
  </si>
  <si>
    <t>[成都]骏怡连锁酒店(成都郫都大学城店)(80248756)</t>
  </si>
  <si>
    <t>精选高级大床房&lt;2人入住&gt;</t>
  </si>
  <si>
    <t>王鑫</t>
  </si>
  <si>
    <t>[杭州]维也纳国际酒店(杭州下沙大学城店)(68337453)</t>
  </si>
  <si>
    <t>高级双床房&lt;2人入住&gt;</t>
  </si>
  <si>
    <t>於娜</t>
  </si>
  <si>
    <t>[苏州]尚客优酒店(江苏苏州工业园区胜浦镇兴浦路店)(80248951)</t>
  </si>
  <si>
    <t>孙敏</t>
  </si>
  <si>
    <t>[三亚]格林豪泰(三亚亚龙湾千古情店)(80249878)</t>
  </si>
  <si>
    <t>1.5米大床房&lt;2人入住&gt;</t>
  </si>
  <si>
    <t>陈运</t>
  </si>
  <si>
    <t>[汕头]格林豪泰(汕头澄江路店)(76256476)</t>
  </si>
  <si>
    <t>标准双人房&lt;2人入住&gt;</t>
  </si>
  <si>
    <t>孟伟业</t>
  </si>
  <si>
    <t>(GRT)71067377;</t>
  </si>
  <si>
    <t>[柘城]都市MINI·精选连锁酒店(柘城千树园店)(80251043)</t>
  </si>
  <si>
    <t>特惠大床房A&lt;2人入住&gt;</t>
  </si>
  <si>
    <t>梁坤坤</t>
  </si>
  <si>
    <t>(DSH)370008F2109110003;</t>
  </si>
  <si>
    <t>[浦北]维也纳3好酒店(浦北汽车站店)(68337369)</t>
  </si>
  <si>
    <t>豪华大床房&lt;2人入住&gt;</t>
  </si>
  <si>
    <t>林家德</t>
  </si>
  <si>
    <t>[启东]格林豪泰(启东滨海工业园区南海路店)(80245890)</t>
  </si>
  <si>
    <t>高级大床房&lt;2人入住&gt;</t>
  </si>
  <si>
    <t>朱卫华</t>
  </si>
  <si>
    <t>童新仁</t>
  </si>
  <si>
    <t>[郓城]尚客优品酒店(郓城水浒东路店)(80249905)</t>
  </si>
  <si>
    <t>优品大床房&lt;2人入住&gt;</t>
  </si>
  <si>
    <t>蔡小晨</t>
  </si>
  <si>
    <t>[合肥]锦江之星(合肥长江西路大蜀山地铁站店)(80246194)</t>
  </si>
  <si>
    <t>标准房A&lt;2人入住&gt;</t>
  </si>
  <si>
    <t>袁飞</t>
  </si>
  <si>
    <t>[共和]格林豪泰酒店(共和店)(76434196)</t>
  </si>
  <si>
    <t>安心双床房&lt;2人入住&gt;</t>
  </si>
  <si>
    <t>汪清润</t>
  </si>
  <si>
    <t>(GRT)71081160;</t>
  </si>
  <si>
    <t>[广州]广州白宫酒店(80248909)</t>
  </si>
  <si>
    <t>标准单人房&lt;2人入住&gt;</t>
  </si>
  <si>
    <t>周贵珍</t>
  </si>
  <si>
    <t>按名字</t>
  </si>
  <si>
    <t>[珠海]御海湾酒店(珠海白藤湖店)(80249387)</t>
  </si>
  <si>
    <t>景观大床房&lt;2人入住&gt;</t>
  </si>
  <si>
    <t>王振宇</t>
  </si>
  <si>
    <t>取消</t>
  </si>
  <si>
    <t>[东莞]东莞中汇文华酒店(76256563)</t>
  </si>
  <si>
    <t>陈伟豪</t>
  </si>
  <si>
    <t>，</t>
  </si>
  <si>
    <t>16248128558此单多收2.81元待退回</t>
  </si>
  <si>
    <t>16253912679此单多收258.83元待退回</t>
  </si>
  <si>
    <t xml:space="preserve"> 8697.83 CNY</t>
  </si>
  <si>
    <t>A210927170554481</t>
  </si>
  <si>
    <t>A2109271706193605</t>
  </si>
  <si>
    <t>总计：8697.83元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</si>
  <si>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</si>
  <si>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</si>
  <si>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</si>
  <si>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</si>
  <si>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</si>
  <si>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</si>
  <si>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</si>
  <si>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</si>
  <si>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</si>
  <si>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</si>
  <si>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</si>
  <si>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</si>
  <si>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</si>
  <si>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</si>
  <si>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</si>
  <si>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</si>
  <si>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</si>
  <si>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2021-09-10</t>
  </si>
  <si>
    <t>2248706</t>
  </si>
  <si>
    <t>维也纳国际酒店(上海交大沪闵路店)</t>
  </si>
  <si>
    <t>2021-09-11</t>
  </si>
  <si>
    <t>2021-09-12</t>
  </si>
  <si>
    <t>退房日月结</t>
  </si>
  <si>
    <t>352.08</t>
  </si>
  <si>
    <t>RMB</t>
  </si>
  <si>
    <t>50.00</t>
  </si>
  <si>
    <t>-302</t>
  </si>
  <si>
    <t>0.00</t>
  </si>
  <si>
    <t>携程汇登国内直连</t>
  </si>
  <si>
    <t>2021-09-10 11:14:08</t>
  </si>
  <si>
    <t>否</t>
  </si>
  <si>
    <t>广州汇登信息科技有限公司</t>
  </si>
  <si>
    <t>直连</t>
  </si>
  <si>
    <t>2248980</t>
  </si>
  <si>
    <t>派酒店（海阳汽车站商业中心店）</t>
  </si>
  <si>
    <t>270.80</t>
  </si>
  <si>
    <t>0</t>
  </si>
  <si>
    <t>2021-09-10 11:28:34</t>
  </si>
  <si>
    <t>2248993</t>
  </si>
  <si>
    <t>尚客优精选酒店(巢湖世纪大道店)</t>
  </si>
  <si>
    <t>229.40</t>
  </si>
  <si>
    <t>2021-09-10 11:41:51</t>
  </si>
  <si>
    <t>2249384</t>
  </si>
  <si>
    <t>浙江西子宾馆·汪庄</t>
  </si>
  <si>
    <t>1047.59</t>
  </si>
  <si>
    <t>2021-09-10 18:11:04</t>
  </si>
  <si>
    <t>2250008</t>
  </si>
  <si>
    <t>4424.82</t>
  </si>
  <si>
    <t>2021-09-11 08:02:51</t>
  </si>
  <si>
    <t>2250121</t>
  </si>
  <si>
    <t>骏怡连锁酒店（成都郫都区郫都大学城店）</t>
  </si>
  <si>
    <t>113.68</t>
  </si>
  <si>
    <t>2021-09-11 10:39:02</t>
  </si>
  <si>
    <t>2250168</t>
  </si>
  <si>
    <t>维也纳国际酒店(杭州下沙大学城店)</t>
  </si>
  <si>
    <t>336.20</t>
  </si>
  <si>
    <t>2021-09-11 11:21:37</t>
  </si>
  <si>
    <t>2250195</t>
  </si>
  <si>
    <t>尚客优酒店(江苏苏州工业园区胜浦镇兴浦路店)</t>
  </si>
  <si>
    <t>183.72</t>
  </si>
  <si>
    <t>2021-09-11 11:44:50</t>
  </si>
  <si>
    <t>2250202</t>
  </si>
  <si>
    <t>格林豪泰(三亚亚龙湾千古情店)</t>
  </si>
  <si>
    <t>114.70</t>
  </si>
  <si>
    <t>2021-09-11 11:55:20</t>
  </si>
  <si>
    <t>2250259</t>
  </si>
  <si>
    <t>格林豪泰(汕头澄江路店)</t>
  </si>
  <si>
    <t>200.42</t>
  </si>
  <si>
    <t>2021-09-11 12:45:39</t>
  </si>
  <si>
    <t>2250273</t>
  </si>
  <si>
    <t>都市MINI·精选连锁酒店(柘城千树园店)</t>
  </si>
  <si>
    <t>98.76</t>
  </si>
  <si>
    <t>2021-09-11 12:54:23</t>
  </si>
  <si>
    <t>2250381</t>
  </si>
  <si>
    <t>维也纳3好酒店(浦北汽车站店)</t>
  </si>
  <si>
    <t>201.47</t>
  </si>
  <si>
    <t>2021-09-11 14:42:43</t>
  </si>
  <si>
    <t>2250413</t>
  </si>
  <si>
    <t>格林豪泰快捷酒店（南通南海路店）</t>
  </si>
  <si>
    <t>174.58</t>
  </si>
  <si>
    <t>2021-09-11 15:15:19</t>
  </si>
  <si>
    <t>2250420</t>
  </si>
  <si>
    <t>2021-09-11 15:25:43</t>
  </si>
  <si>
    <t>2250539</t>
  </si>
  <si>
    <t>尚客优品酒店(郓城水浒东路店)</t>
  </si>
  <si>
    <t>141.09</t>
  </si>
  <si>
    <t>2021-09-11 17:10:07</t>
  </si>
  <si>
    <t>2250640</t>
  </si>
  <si>
    <t>锦江之星(合肥长江西路大蜀山地铁站店)</t>
  </si>
  <si>
    <t>171.95</t>
  </si>
  <si>
    <t>2021-09-11 18:51:48</t>
  </si>
  <si>
    <t>2250690</t>
  </si>
  <si>
    <t>格林豪泰酒店(共和店)</t>
  </si>
  <si>
    <t>182.96</t>
  </si>
  <si>
    <t>2021-09-11 19:33:37</t>
  </si>
  <si>
    <t>2250711</t>
  </si>
  <si>
    <t>广州白宫酒店</t>
  </si>
  <si>
    <t>179.99</t>
  </si>
  <si>
    <t>2021-09-11 20:19:10</t>
  </si>
  <si>
    <t>2250782</t>
  </si>
  <si>
    <t>珠海御海湾酒店</t>
  </si>
  <si>
    <t>2021-09-11 20:47:38</t>
  </si>
  <si>
    <t>2250912</t>
  </si>
  <si>
    <t>东莞中汇文华酒店</t>
  </si>
  <si>
    <t>199.36</t>
  </si>
  <si>
    <t>2021-09-11 23:11:18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</si>
</sst>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10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15" borderId="7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4" borderId="6" applyNumberFormat="0" applyAlignment="0" applyProtection="0">
      <alignment vertical="center"/>
    </xf>
    <xf numFmtId="0" fontId="17" fillId="14" borderId="3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4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3">
      <c r="A2" s="4">
        <v>16248128558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44450</v>
      </c>
      <c r="G2" s="5">
        <v>44451</v>
      </c>
      <c r="H2" s="4">
        <v>1</v>
      </c>
      <c r="I2" s="4">
        <v>1</v>
      </c>
      <c r="J2" s="4">
        <v>1</v>
      </c>
      <c r="K2" s="4" t="s">
        <v>29</v>
      </c>
      <c r="L2" s="4">
        <v>352.08</v>
      </c>
      <c r="M2" s="4">
        <v>352.08</v>
      </c>
      <c r="N2" s="4" t="s">
        <v>30</v>
      </c>
      <c r="O2" s="4" t="s">
        <v>31</v>
      </c>
      <c r="P2" s="4" t="s">
        <v>32</v>
      </c>
      <c r="Q2" s="4">
        <v>0</v>
      </c>
      <c r="R2" s="6">
        <v>44449</v>
      </c>
      <c r="S2" s="5">
        <v>44466</v>
      </c>
      <c r="T2" s="4" t="s">
        <v>33</v>
      </c>
      <c r="U2" s="4">
        <v>352.08</v>
      </c>
      <c r="V2" s="4">
        <v>0</v>
      </c>
      <c r="W2" s="4">
        <v>0</v>
      </c>
    </row>
    <row r="3" s="4" customFormat="1" spans="1:23">
      <c r="A3" s="4">
        <v>16248128558</v>
      </c>
      <c r="B3" s="4" t="s">
        <v>25</v>
      </c>
      <c r="C3" s="4" t="s">
        <v>34</v>
      </c>
      <c r="D3" s="4" t="s">
        <v>27</v>
      </c>
      <c r="E3" s="4" t="s">
        <v>28</v>
      </c>
      <c r="F3" s="5">
        <v>44450</v>
      </c>
      <c r="G3" s="5">
        <v>44451</v>
      </c>
      <c r="H3" s="4">
        <v>1</v>
      </c>
      <c r="I3" s="4">
        <v>1</v>
      </c>
      <c r="J3" s="4">
        <v>1</v>
      </c>
      <c r="K3" s="4" t="s">
        <v>29</v>
      </c>
      <c r="L3" s="4">
        <v>-299.27</v>
      </c>
      <c r="M3" s="4">
        <v>-299.27</v>
      </c>
      <c r="N3" s="4" t="s">
        <v>30</v>
      </c>
      <c r="O3" s="4" t="s">
        <v>31</v>
      </c>
      <c r="P3" s="4" t="s">
        <v>32</v>
      </c>
      <c r="Q3" s="4">
        <v>0</v>
      </c>
      <c r="R3" s="6">
        <v>44449</v>
      </c>
      <c r="S3" s="5">
        <v>44466</v>
      </c>
      <c r="T3" s="4" t="s">
        <v>33</v>
      </c>
      <c r="U3" s="4">
        <v>-299.27</v>
      </c>
      <c r="V3" s="4">
        <v>0</v>
      </c>
      <c r="W3" s="4">
        <v>0</v>
      </c>
    </row>
    <row r="4" s="4" customFormat="1" spans="1:25">
      <c r="A4" s="4">
        <v>16251450743</v>
      </c>
      <c r="B4" s="4" t="s">
        <v>25</v>
      </c>
      <c r="C4" s="4" t="s">
        <v>26</v>
      </c>
      <c r="D4" s="4" t="s">
        <v>35</v>
      </c>
      <c r="E4" s="4" t="s">
        <v>36</v>
      </c>
      <c r="F4" s="5">
        <v>44449</v>
      </c>
      <c r="G4" s="5">
        <v>44451</v>
      </c>
      <c r="H4" s="4">
        <v>1</v>
      </c>
      <c r="I4" s="4">
        <v>2</v>
      </c>
      <c r="J4" s="4">
        <v>2</v>
      </c>
      <c r="K4" s="4" t="s">
        <v>29</v>
      </c>
      <c r="L4" s="4">
        <v>270.8</v>
      </c>
      <c r="M4" s="4">
        <v>270.8</v>
      </c>
      <c r="N4" s="4" t="s">
        <v>37</v>
      </c>
      <c r="O4" s="4" t="s">
        <v>31</v>
      </c>
      <c r="P4" s="4" t="s">
        <v>32</v>
      </c>
      <c r="Q4" s="4">
        <v>0</v>
      </c>
      <c r="R4" s="6">
        <v>44449</v>
      </c>
      <c r="S4" s="5">
        <v>44466</v>
      </c>
      <c r="T4" s="4" t="s">
        <v>33</v>
      </c>
      <c r="U4" s="4">
        <v>270.8</v>
      </c>
      <c r="V4" s="4">
        <v>0</v>
      </c>
      <c r="W4" s="4">
        <v>0</v>
      </c>
      <c r="X4" s="4"/>
      <c r="Y4" s="4">
        <v>103848240224</v>
      </c>
    </row>
    <row r="5" s="4" customFormat="1" spans="1:23">
      <c r="A5" s="4">
        <v>16251522557</v>
      </c>
      <c r="B5" s="4" t="s">
        <v>25</v>
      </c>
      <c r="C5" s="4" t="s">
        <v>26</v>
      </c>
      <c r="D5" s="4" t="s">
        <v>38</v>
      </c>
      <c r="E5" s="4" t="s">
        <v>39</v>
      </c>
      <c r="F5" s="5">
        <v>44449</v>
      </c>
      <c r="G5" s="5">
        <v>44451</v>
      </c>
      <c r="H5" s="4">
        <v>1</v>
      </c>
      <c r="I5" s="4">
        <v>2</v>
      </c>
      <c r="J5" s="4">
        <v>2</v>
      </c>
      <c r="K5" s="4" t="s">
        <v>29</v>
      </c>
      <c r="L5" s="4">
        <v>229.4</v>
      </c>
      <c r="M5" s="4">
        <v>229.4</v>
      </c>
      <c r="N5" s="4" t="s">
        <v>40</v>
      </c>
      <c r="O5" s="4" t="s">
        <v>31</v>
      </c>
      <c r="P5" s="4" t="s">
        <v>32</v>
      </c>
      <c r="Q5" s="4">
        <v>0</v>
      </c>
      <c r="R5" s="6">
        <v>44449</v>
      </c>
      <c r="S5" s="5">
        <v>44466</v>
      </c>
      <c r="T5" s="4" t="s">
        <v>33</v>
      </c>
      <c r="U5" s="4">
        <v>229.4</v>
      </c>
      <c r="V5" s="4">
        <v>0</v>
      </c>
      <c r="W5" s="4">
        <v>0</v>
      </c>
    </row>
    <row r="6" s="4" customFormat="1" spans="1:25">
      <c r="A6" s="4">
        <v>16253738456</v>
      </c>
      <c r="B6" s="4" t="s">
        <v>25</v>
      </c>
      <c r="C6" s="4" t="s">
        <v>26</v>
      </c>
      <c r="D6" s="4" t="s">
        <v>41</v>
      </c>
      <c r="E6" s="4" t="s">
        <v>42</v>
      </c>
      <c r="F6" s="5">
        <v>44450</v>
      </c>
      <c r="G6" s="5">
        <v>44451</v>
      </c>
      <c r="H6" s="4">
        <v>1</v>
      </c>
      <c r="I6" s="4">
        <v>1</v>
      </c>
      <c r="J6" s="4">
        <v>1</v>
      </c>
      <c r="K6" s="4" t="s">
        <v>29</v>
      </c>
      <c r="L6" s="4">
        <v>1047.59</v>
      </c>
      <c r="M6" s="4">
        <v>1047.59</v>
      </c>
      <c r="N6" s="4" t="s">
        <v>43</v>
      </c>
      <c r="O6" s="4" t="s">
        <v>31</v>
      </c>
      <c r="P6" s="4" t="s">
        <v>32</v>
      </c>
      <c r="Q6" s="4">
        <v>0</v>
      </c>
      <c r="R6" s="6">
        <v>44449</v>
      </c>
      <c r="S6" s="5">
        <v>44466</v>
      </c>
      <c r="T6" s="4" t="s">
        <v>33</v>
      </c>
      <c r="U6" s="4">
        <v>1047.59</v>
      </c>
      <c r="V6" s="4">
        <v>0</v>
      </c>
      <c r="W6" s="4">
        <v>0</v>
      </c>
      <c r="X6" s="4">
        <v>2249384</v>
      </c>
      <c r="Y6" s="4">
        <v>2109100070</v>
      </c>
    </row>
    <row r="7" s="4" customFormat="1" spans="1:23">
      <c r="A7" s="4">
        <v>16253912679</v>
      </c>
      <c r="B7" s="4" t="s">
        <v>25</v>
      </c>
      <c r="C7" s="4" t="s">
        <v>26</v>
      </c>
      <c r="D7" s="4" t="s">
        <v>44</v>
      </c>
      <c r="E7" s="4" t="s">
        <v>45</v>
      </c>
      <c r="F7" s="5">
        <v>44449</v>
      </c>
      <c r="G7" s="5">
        <v>44451</v>
      </c>
      <c r="H7" s="4">
        <v>1</v>
      </c>
      <c r="I7" s="4">
        <v>2</v>
      </c>
      <c r="J7" s="4">
        <v>2</v>
      </c>
      <c r="K7" s="4" t="s">
        <v>29</v>
      </c>
      <c r="L7" s="4">
        <v>258.83</v>
      </c>
      <c r="M7" s="4">
        <v>258.83</v>
      </c>
      <c r="N7" s="4" t="s">
        <v>46</v>
      </c>
      <c r="O7" s="4" t="s">
        <v>31</v>
      </c>
      <c r="P7" s="4" t="s">
        <v>32</v>
      </c>
      <c r="Q7" s="4">
        <v>0</v>
      </c>
      <c r="R7" s="6">
        <v>44449</v>
      </c>
      <c r="S7" s="5">
        <v>44466</v>
      </c>
      <c r="T7" s="4" t="s">
        <v>33</v>
      </c>
      <c r="U7" s="4">
        <v>258.83</v>
      </c>
      <c r="V7" s="4">
        <v>0</v>
      </c>
      <c r="W7" s="4">
        <v>0</v>
      </c>
    </row>
    <row r="8" s="4" customFormat="1" spans="1:25">
      <c r="A8" s="4">
        <v>16258230493</v>
      </c>
      <c r="B8" s="4" t="s">
        <v>25</v>
      </c>
      <c r="C8" s="4" t="s">
        <v>26</v>
      </c>
      <c r="D8" s="4" t="s">
        <v>41</v>
      </c>
      <c r="E8" s="4" t="s">
        <v>47</v>
      </c>
      <c r="F8" s="5">
        <v>44450</v>
      </c>
      <c r="G8" s="5">
        <v>44451</v>
      </c>
      <c r="H8" s="4">
        <v>1</v>
      </c>
      <c r="I8" s="4">
        <v>1</v>
      </c>
      <c r="J8" s="4">
        <v>1</v>
      </c>
      <c r="K8" s="4" t="s">
        <v>29</v>
      </c>
      <c r="L8" s="4">
        <v>4424.82</v>
      </c>
      <c r="M8" s="4">
        <v>4424.82</v>
      </c>
      <c r="N8" s="4" t="s">
        <v>48</v>
      </c>
      <c r="O8" s="4" t="s">
        <v>31</v>
      </c>
      <c r="P8" s="4" t="s">
        <v>32</v>
      </c>
      <c r="Q8" s="4">
        <v>0</v>
      </c>
      <c r="R8" s="6">
        <v>44450</v>
      </c>
      <c r="S8" s="5">
        <v>44466</v>
      </c>
      <c r="T8" s="4" t="s">
        <v>33</v>
      </c>
      <c r="U8" s="4">
        <v>4424.82</v>
      </c>
      <c r="V8" s="4">
        <v>0</v>
      </c>
      <c r="W8" s="4">
        <v>0</v>
      </c>
      <c r="X8" s="4">
        <v>2250008</v>
      </c>
      <c r="Y8" s="4">
        <v>2109110012</v>
      </c>
    </row>
    <row r="9" s="4" customFormat="1" spans="1:24">
      <c r="A9" s="4">
        <v>16258748142</v>
      </c>
      <c r="B9" s="4" t="s">
        <v>25</v>
      </c>
      <c r="C9" s="4" t="s">
        <v>26</v>
      </c>
      <c r="D9" s="4" t="s">
        <v>49</v>
      </c>
      <c r="E9" s="4" t="s">
        <v>50</v>
      </c>
      <c r="F9" s="5">
        <v>44450</v>
      </c>
      <c r="G9" s="5">
        <v>44451</v>
      </c>
      <c r="H9" s="4">
        <v>1</v>
      </c>
      <c r="I9" s="4">
        <v>1</v>
      </c>
      <c r="J9" s="4">
        <v>1</v>
      </c>
      <c r="K9" s="4" t="s">
        <v>29</v>
      </c>
      <c r="L9" s="4">
        <v>113.68</v>
      </c>
      <c r="M9" s="4">
        <v>113.68</v>
      </c>
      <c r="N9" s="4" t="s">
        <v>51</v>
      </c>
      <c r="O9" s="4" t="s">
        <v>31</v>
      </c>
      <c r="P9" s="4" t="s">
        <v>32</v>
      </c>
      <c r="Q9" s="4">
        <v>0</v>
      </c>
      <c r="R9" s="6">
        <v>44450</v>
      </c>
      <c r="S9" s="5">
        <v>44466</v>
      </c>
      <c r="T9" s="4" t="s">
        <v>33</v>
      </c>
      <c r="U9" s="4">
        <v>113.68</v>
      </c>
      <c r="V9" s="4">
        <v>0</v>
      </c>
      <c r="W9" s="4">
        <v>0</v>
      </c>
      <c r="X9" s="4">
        <v>2250121</v>
      </c>
    </row>
    <row r="10" s="4" customFormat="1" spans="1:25">
      <c r="A10" s="4">
        <v>16258942016</v>
      </c>
      <c r="B10" s="4" t="s">
        <v>25</v>
      </c>
      <c r="C10" s="4" t="s">
        <v>26</v>
      </c>
      <c r="D10" s="4" t="s">
        <v>52</v>
      </c>
      <c r="E10" s="4" t="s">
        <v>53</v>
      </c>
      <c r="F10" s="5">
        <v>44450</v>
      </c>
      <c r="G10" s="5">
        <v>44451</v>
      </c>
      <c r="H10" s="4">
        <v>1</v>
      </c>
      <c r="I10" s="4">
        <v>1</v>
      </c>
      <c r="J10" s="4">
        <v>1</v>
      </c>
      <c r="K10" s="4" t="s">
        <v>29</v>
      </c>
      <c r="L10" s="4">
        <v>336.2</v>
      </c>
      <c r="M10" s="4">
        <v>336.2</v>
      </c>
      <c r="N10" s="4" t="s">
        <v>54</v>
      </c>
      <c r="O10" s="4" t="s">
        <v>31</v>
      </c>
      <c r="P10" s="4" t="s">
        <v>32</v>
      </c>
      <c r="Q10" s="4">
        <v>0</v>
      </c>
      <c r="R10" s="6">
        <v>44450</v>
      </c>
      <c r="S10" s="5">
        <v>44466</v>
      </c>
      <c r="T10" s="4" t="s">
        <v>33</v>
      </c>
      <c r="U10" s="4">
        <v>336.2</v>
      </c>
      <c r="V10" s="4">
        <v>0</v>
      </c>
      <c r="W10" s="4">
        <v>0</v>
      </c>
      <c r="X10" s="4">
        <v>2250168</v>
      </c>
      <c r="Y10" s="4">
        <v>103851365024</v>
      </c>
    </row>
    <row r="11" s="4" customFormat="1" spans="1:24">
      <c r="A11" s="4">
        <v>16259087406</v>
      </c>
      <c r="B11" s="4" t="s">
        <v>25</v>
      </c>
      <c r="C11" s="4" t="s">
        <v>26</v>
      </c>
      <c r="D11" s="4" t="s">
        <v>55</v>
      </c>
      <c r="E11" s="4" t="s">
        <v>36</v>
      </c>
      <c r="F11" s="5">
        <v>44450</v>
      </c>
      <c r="G11" s="5">
        <v>44451</v>
      </c>
      <c r="H11" s="4">
        <v>1</v>
      </c>
      <c r="I11" s="4">
        <v>1</v>
      </c>
      <c r="J11" s="4">
        <v>1</v>
      </c>
      <c r="K11" s="4" t="s">
        <v>29</v>
      </c>
      <c r="L11" s="4">
        <v>183.72</v>
      </c>
      <c r="M11" s="4">
        <v>183.72</v>
      </c>
      <c r="N11" s="4" t="s">
        <v>56</v>
      </c>
      <c r="O11" s="4" t="s">
        <v>31</v>
      </c>
      <c r="P11" s="4" t="s">
        <v>32</v>
      </c>
      <c r="Q11" s="4">
        <v>0</v>
      </c>
      <c r="R11" s="6">
        <v>44450</v>
      </c>
      <c r="S11" s="5">
        <v>44466</v>
      </c>
      <c r="T11" s="4" t="s">
        <v>33</v>
      </c>
      <c r="U11" s="4">
        <v>183.72</v>
      </c>
      <c r="V11" s="4">
        <v>0</v>
      </c>
      <c r="W11" s="4">
        <v>0</v>
      </c>
      <c r="X11" s="4">
        <v>2250195</v>
      </c>
    </row>
    <row r="12" s="4" customFormat="1" spans="1:23">
      <c r="A12" s="4">
        <v>16259145640</v>
      </c>
      <c r="B12" s="4" t="s">
        <v>25</v>
      </c>
      <c r="C12" s="4" t="s">
        <v>26</v>
      </c>
      <c r="D12" s="4" t="s">
        <v>57</v>
      </c>
      <c r="E12" s="4" t="s">
        <v>58</v>
      </c>
      <c r="F12" s="5">
        <v>44450</v>
      </c>
      <c r="G12" s="5">
        <v>44451</v>
      </c>
      <c r="H12" s="4">
        <v>1</v>
      </c>
      <c r="I12" s="4">
        <v>1</v>
      </c>
      <c r="J12" s="4">
        <v>1</v>
      </c>
      <c r="K12" s="4" t="s">
        <v>29</v>
      </c>
      <c r="L12" s="4">
        <v>114.7</v>
      </c>
      <c r="M12" s="4">
        <v>114.7</v>
      </c>
      <c r="N12" s="4" t="s">
        <v>59</v>
      </c>
      <c r="O12" s="4" t="s">
        <v>31</v>
      </c>
      <c r="P12" s="4" t="s">
        <v>32</v>
      </c>
      <c r="Q12" s="4">
        <v>0</v>
      </c>
      <c r="R12" s="6">
        <v>44450</v>
      </c>
      <c r="S12" s="5">
        <v>44466</v>
      </c>
      <c r="T12" s="4" t="s">
        <v>33</v>
      </c>
      <c r="U12" s="4">
        <v>114.7</v>
      </c>
      <c r="V12" s="4">
        <v>0</v>
      </c>
      <c r="W12" s="4">
        <v>0</v>
      </c>
    </row>
    <row r="13" s="4" customFormat="1" spans="1:25">
      <c r="A13" s="4">
        <v>16259440247</v>
      </c>
      <c r="B13" s="4" t="s">
        <v>25</v>
      </c>
      <c r="C13" s="4" t="s">
        <v>26</v>
      </c>
      <c r="D13" s="4" t="s">
        <v>60</v>
      </c>
      <c r="E13" s="4" t="s">
        <v>61</v>
      </c>
      <c r="F13" s="5">
        <v>44450</v>
      </c>
      <c r="G13" s="5">
        <v>44451</v>
      </c>
      <c r="H13" s="4">
        <v>1</v>
      </c>
      <c r="I13" s="4">
        <v>1</v>
      </c>
      <c r="J13" s="4">
        <v>1</v>
      </c>
      <c r="K13" s="4" t="s">
        <v>29</v>
      </c>
      <c r="L13" s="4">
        <v>200.42</v>
      </c>
      <c r="M13" s="4">
        <v>200.42</v>
      </c>
      <c r="N13" s="4" t="s">
        <v>62</v>
      </c>
      <c r="O13" s="4" t="s">
        <v>31</v>
      </c>
      <c r="P13" s="4" t="s">
        <v>32</v>
      </c>
      <c r="Q13" s="4">
        <v>0</v>
      </c>
      <c r="R13" s="6">
        <v>44450</v>
      </c>
      <c r="S13" s="5">
        <v>44466</v>
      </c>
      <c r="T13" s="4" t="s">
        <v>33</v>
      </c>
      <c r="U13" s="4">
        <v>200.42</v>
      </c>
      <c r="V13" s="4">
        <v>0</v>
      </c>
      <c r="W13" s="4">
        <v>0</v>
      </c>
      <c r="X13" s="4">
        <v>2250259</v>
      </c>
      <c r="Y13" s="4" t="s">
        <v>63</v>
      </c>
    </row>
    <row r="14" s="4" customFormat="1" spans="1:25">
      <c r="A14" s="4">
        <v>16259490242</v>
      </c>
      <c r="B14" s="4" t="s">
        <v>25</v>
      </c>
      <c r="C14" s="4" t="s">
        <v>26</v>
      </c>
      <c r="D14" s="4" t="s">
        <v>64</v>
      </c>
      <c r="E14" s="4" t="s">
        <v>65</v>
      </c>
      <c r="F14" s="5">
        <v>44450</v>
      </c>
      <c r="G14" s="5">
        <v>44451</v>
      </c>
      <c r="H14" s="4">
        <v>1</v>
      </c>
      <c r="I14" s="4">
        <v>1</v>
      </c>
      <c r="J14" s="4">
        <v>1</v>
      </c>
      <c r="K14" s="4" t="s">
        <v>29</v>
      </c>
      <c r="L14" s="4">
        <v>98.76</v>
      </c>
      <c r="M14" s="4">
        <v>98.76</v>
      </c>
      <c r="N14" s="4" t="s">
        <v>66</v>
      </c>
      <c r="O14" s="4" t="s">
        <v>31</v>
      </c>
      <c r="P14" s="4" t="s">
        <v>32</v>
      </c>
      <c r="Q14" s="4">
        <v>0</v>
      </c>
      <c r="R14" s="6">
        <v>44450</v>
      </c>
      <c r="S14" s="5">
        <v>44466</v>
      </c>
      <c r="T14" s="4" t="s">
        <v>33</v>
      </c>
      <c r="U14" s="4">
        <v>98.76</v>
      </c>
      <c r="V14" s="4">
        <v>0</v>
      </c>
      <c r="W14" s="4">
        <v>0</v>
      </c>
      <c r="X14" s="4">
        <v>2250273</v>
      </c>
      <c r="Y14" s="4" t="s">
        <v>67</v>
      </c>
    </row>
    <row r="15" s="4" customFormat="1" spans="1:25">
      <c r="A15" s="4">
        <v>16260072529</v>
      </c>
      <c r="B15" s="4" t="s">
        <v>25</v>
      </c>
      <c r="C15" s="4" t="s">
        <v>26</v>
      </c>
      <c r="D15" s="4" t="s">
        <v>68</v>
      </c>
      <c r="E15" s="4" t="s">
        <v>69</v>
      </c>
      <c r="F15" s="5">
        <v>44450</v>
      </c>
      <c r="G15" s="5">
        <v>44451</v>
      </c>
      <c r="H15" s="4">
        <v>1</v>
      </c>
      <c r="I15" s="4">
        <v>1</v>
      </c>
      <c r="J15" s="4">
        <v>1</v>
      </c>
      <c r="K15" s="4" t="s">
        <v>29</v>
      </c>
      <c r="L15" s="4">
        <v>201.47</v>
      </c>
      <c r="M15" s="4">
        <v>201.47</v>
      </c>
      <c r="N15" s="4" t="s">
        <v>70</v>
      </c>
      <c r="O15" s="4" t="s">
        <v>31</v>
      </c>
      <c r="P15" s="4" t="s">
        <v>32</v>
      </c>
      <c r="Q15" s="4">
        <v>0</v>
      </c>
      <c r="R15" s="6">
        <v>44450</v>
      </c>
      <c r="S15" s="5">
        <v>44466</v>
      </c>
      <c r="T15" s="4" t="s">
        <v>33</v>
      </c>
      <c r="U15" s="4">
        <v>201.47</v>
      </c>
      <c r="V15" s="4">
        <v>0</v>
      </c>
      <c r="W15" s="4">
        <v>0</v>
      </c>
      <c r="X15" s="4">
        <v>2250381</v>
      </c>
      <c r="Y15" s="4">
        <v>103851958914</v>
      </c>
    </row>
    <row r="16" s="4" customFormat="1" spans="1:23">
      <c r="A16" s="4">
        <v>16260190641</v>
      </c>
      <c r="B16" s="4" t="s">
        <v>25</v>
      </c>
      <c r="C16" s="4" t="s">
        <v>26</v>
      </c>
      <c r="D16" s="4" t="s">
        <v>71</v>
      </c>
      <c r="E16" s="4" t="s">
        <v>72</v>
      </c>
      <c r="F16" s="5">
        <v>44450</v>
      </c>
      <c r="G16" s="5">
        <v>44451</v>
      </c>
      <c r="H16" s="4">
        <v>1</v>
      </c>
      <c r="I16" s="4">
        <v>1</v>
      </c>
      <c r="J16" s="4">
        <v>1</v>
      </c>
      <c r="K16" s="4" t="s">
        <v>29</v>
      </c>
      <c r="L16" s="4">
        <v>174.58</v>
      </c>
      <c r="M16" s="4">
        <v>174.58</v>
      </c>
      <c r="N16" s="4" t="s">
        <v>73</v>
      </c>
      <c r="O16" s="4" t="s">
        <v>31</v>
      </c>
      <c r="P16" s="4" t="s">
        <v>32</v>
      </c>
      <c r="Q16" s="4">
        <v>0</v>
      </c>
      <c r="R16" s="6">
        <v>44450</v>
      </c>
      <c r="S16" s="5">
        <v>44466</v>
      </c>
      <c r="T16" s="4" t="s">
        <v>33</v>
      </c>
      <c r="U16" s="4">
        <v>174.58</v>
      </c>
      <c r="V16" s="4">
        <v>0</v>
      </c>
      <c r="W16" s="4">
        <v>0</v>
      </c>
    </row>
    <row r="17" s="4" customFormat="1" spans="1:24">
      <c r="A17" s="4">
        <v>16260233286</v>
      </c>
      <c r="B17" s="4" t="s">
        <v>25</v>
      </c>
      <c r="C17" s="4" t="s">
        <v>26</v>
      </c>
      <c r="D17" s="4" t="s">
        <v>57</v>
      </c>
      <c r="E17" s="4" t="s">
        <v>58</v>
      </c>
      <c r="F17" s="5">
        <v>44450</v>
      </c>
      <c r="G17" s="5">
        <v>44451</v>
      </c>
      <c r="H17" s="4">
        <v>1</v>
      </c>
      <c r="I17" s="4">
        <v>1</v>
      </c>
      <c r="J17" s="4">
        <v>1</v>
      </c>
      <c r="K17" s="4" t="s">
        <v>29</v>
      </c>
      <c r="L17" s="4">
        <v>114.7</v>
      </c>
      <c r="M17" s="4">
        <v>114.7</v>
      </c>
      <c r="N17" s="4" t="s">
        <v>74</v>
      </c>
      <c r="O17" s="4" t="s">
        <v>31</v>
      </c>
      <c r="P17" s="4" t="s">
        <v>32</v>
      </c>
      <c r="Q17" s="4">
        <v>0</v>
      </c>
      <c r="R17" s="6">
        <v>44450</v>
      </c>
      <c r="S17" s="5">
        <v>44466</v>
      </c>
      <c r="T17" s="4" t="s">
        <v>33</v>
      </c>
      <c r="U17" s="4">
        <v>114.7</v>
      </c>
      <c r="V17" s="4">
        <v>0</v>
      </c>
      <c r="W17" s="4">
        <v>0</v>
      </c>
      <c r="X17" s="4">
        <v>2250420</v>
      </c>
    </row>
    <row r="18" s="4" customFormat="1" spans="1:23">
      <c r="A18" s="4">
        <v>16262674969</v>
      </c>
      <c r="B18" s="4" t="s">
        <v>25</v>
      </c>
      <c r="C18" s="4" t="s">
        <v>26</v>
      </c>
      <c r="D18" s="4" t="s">
        <v>75</v>
      </c>
      <c r="E18" s="4" t="s">
        <v>76</v>
      </c>
      <c r="F18" s="5">
        <v>44450</v>
      </c>
      <c r="G18" s="5">
        <v>44451</v>
      </c>
      <c r="H18" s="4">
        <v>1</v>
      </c>
      <c r="I18" s="4">
        <v>1</v>
      </c>
      <c r="J18" s="4">
        <v>1</v>
      </c>
      <c r="K18" s="4" t="s">
        <v>29</v>
      </c>
      <c r="L18" s="4">
        <v>141.09</v>
      </c>
      <c r="M18" s="4">
        <v>141.09</v>
      </c>
      <c r="N18" s="4" t="s">
        <v>77</v>
      </c>
      <c r="O18" s="4" t="s">
        <v>31</v>
      </c>
      <c r="P18" s="4" t="s">
        <v>32</v>
      </c>
      <c r="Q18" s="4">
        <v>0</v>
      </c>
      <c r="R18" s="6">
        <v>44450</v>
      </c>
      <c r="S18" s="5">
        <v>44466</v>
      </c>
      <c r="T18" s="4" t="s">
        <v>33</v>
      </c>
      <c r="U18" s="4">
        <v>141.09</v>
      </c>
      <c r="V18" s="4">
        <v>0</v>
      </c>
      <c r="W18" s="4">
        <v>0</v>
      </c>
    </row>
    <row r="19" s="4" customFormat="1" spans="1:25">
      <c r="A19" s="4">
        <v>16263295869</v>
      </c>
      <c r="B19" s="4" t="s">
        <v>25</v>
      </c>
      <c r="C19" s="4" t="s">
        <v>26</v>
      </c>
      <c r="D19" s="4" t="s">
        <v>78</v>
      </c>
      <c r="E19" s="4" t="s">
        <v>79</v>
      </c>
      <c r="F19" s="5">
        <v>44450</v>
      </c>
      <c r="G19" s="5">
        <v>44451</v>
      </c>
      <c r="H19" s="4">
        <v>1</v>
      </c>
      <c r="I19" s="4">
        <v>1</v>
      </c>
      <c r="J19" s="4">
        <v>1</v>
      </c>
      <c r="K19" s="4" t="s">
        <v>29</v>
      </c>
      <c r="L19" s="4">
        <v>171.95</v>
      </c>
      <c r="M19" s="4">
        <v>171.95</v>
      </c>
      <c r="N19" s="4" t="s">
        <v>80</v>
      </c>
      <c r="O19" s="4" t="s">
        <v>31</v>
      </c>
      <c r="P19" s="4" t="s">
        <v>32</v>
      </c>
      <c r="Q19" s="4">
        <v>0</v>
      </c>
      <c r="R19" s="6">
        <v>44450</v>
      </c>
      <c r="S19" s="5">
        <v>44466</v>
      </c>
      <c r="T19" s="4" t="s">
        <v>33</v>
      </c>
      <c r="U19" s="4">
        <v>171.95</v>
      </c>
      <c r="V19" s="4">
        <v>0</v>
      </c>
      <c r="W19" s="4">
        <v>0</v>
      </c>
      <c r="X19" s="4"/>
      <c r="Y19" s="4">
        <v>103852708514</v>
      </c>
    </row>
    <row r="20" s="4" customFormat="1" spans="1:25">
      <c r="A20" s="4">
        <v>16263526501</v>
      </c>
      <c r="B20" s="4" t="s">
        <v>25</v>
      </c>
      <c r="C20" s="4" t="s">
        <v>26</v>
      </c>
      <c r="D20" s="4" t="s">
        <v>81</v>
      </c>
      <c r="E20" s="4" t="s">
        <v>82</v>
      </c>
      <c r="F20" s="5">
        <v>44450</v>
      </c>
      <c r="G20" s="5">
        <v>44451</v>
      </c>
      <c r="H20" s="4">
        <v>1</v>
      </c>
      <c r="I20" s="4">
        <v>1</v>
      </c>
      <c r="J20" s="4">
        <v>1</v>
      </c>
      <c r="K20" s="4" t="s">
        <v>29</v>
      </c>
      <c r="L20" s="4">
        <v>182.96</v>
      </c>
      <c r="M20" s="4">
        <v>182.96</v>
      </c>
      <c r="N20" s="4" t="s">
        <v>83</v>
      </c>
      <c r="O20" s="4" t="s">
        <v>31</v>
      </c>
      <c r="P20" s="4" t="s">
        <v>32</v>
      </c>
      <c r="Q20" s="4">
        <v>0</v>
      </c>
      <c r="R20" s="6">
        <v>44450</v>
      </c>
      <c r="S20" s="5">
        <v>44466</v>
      </c>
      <c r="T20" s="4" t="s">
        <v>33</v>
      </c>
      <c r="U20" s="4">
        <v>182.96</v>
      </c>
      <c r="V20" s="4">
        <v>0</v>
      </c>
      <c r="W20" s="4">
        <v>0</v>
      </c>
      <c r="X20" s="4"/>
      <c r="Y20" s="4" t="s">
        <v>84</v>
      </c>
    </row>
    <row r="21" s="4" customFormat="1" spans="1:25">
      <c r="A21" s="4">
        <v>16263611135</v>
      </c>
      <c r="B21" s="4" t="s">
        <v>25</v>
      </c>
      <c r="C21" s="4" t="s">
        <v>26</v>
      </c>
      <c r="D21" s="4" t="s">
        <v>85</v>
      </c>
      <c r="E21" s="4" t="s">
        <v>86</v>
      </c>
      <c r="F21" s="5">
        <v>44450</v>
      </c>
      <c r="G21" s="5">
        <v>44451</v>
      </c>
      <c r="H21" s="4">
        <v>1</v>
      </c>
      <c r="I21" s="4">
        <v>1</v>
      </c>
      <c r="J21" s="4">
        <v>1</v>
      </c>
      <c r="K21" s="4" t="s">
        <v>29</v>
      </c>
      <c r="L21" s="4">
        <v>179.99</v>
      </c>
      <c r="M21" s="4">
        <v>179.99</v>
      </c>
      <c r="N21" s="4" t="s">
        <v>87</v>
      </c>
      <c r="O21" s="4" t="s">
        <v>31</v>
      </c>
      <c r="P21" s="4" t="s">
        <v>32</v>
      </c>
      <c r="Q21" s="4">
        <v>0</v>
      </c>
      <c r="R21" s="6">
        <v>44450</v>
      </c>
      <c r="S21" s="5">
        <v>44466</v>
      </c>
      <c r="T21" s="4" t="s">
        <v>33</v>
      </c>
      <c r="U21" s="4">
        <v>179.99</v>
      </c>
      <c r="V21" s="4">
        <v>0</v>
      </c>
      <c r="W21" s="4">
        <v>0</v>
      </c>
      <c r="X21" s="4"/>
      <c r="Y21" s="4" t="s">
        <v>88</v>
      </c>
    </row>
    <row r="22" s="4" customFormat="1" spans="1:23">
      <c r="A22" s="4">
        <v>16263937344</v>
      </c>
      <c r="B22" s="4" t="s">
        <v>25</v>
      </c>
      <c r="C22" s="4" t="s">
        <v>26</v>
      </c>
      <c r="D22" s="4" t="s">
        <v>89</v>
      </c>
      <c r="E22" s="4" t="s">
        <v>90</v>
      </c>
      <c r="F22" s="5">
        <v>44450</v>
      </c>
      <c r="G22" s="5">
        <v>44451</v>
      </c>
      <c r="H22" s="4">
        <v>1</v>
      </c>
      <c r="I22" s="4">
        <v>1</v>
      </c>
      <c r="J22" s="4">
        <v>1</v>
      </c>
      <c r="K22" s="4" t="s">
        <v>29</v>
      </c>
      <c r="L22" s="4">
        <v>408.8</v>
      </c>
      <c r="M22" s="4">
        <v>408.8</v>
      </c>
      <c r="N22" s="4" t="s">
        <v>91</v>
      </c>
      <c r="O22" s="4" t="s">
        <v>31</v>
      </c>
      <c r="P22" s="4" t="s">
        <v>32</v>
      </c>
      <c r="Q22" s="4">
        <v>0</v>
      </c>
      <c r="R22" s="6">
        <v>44450</v>
      </c>
      <c r="S22" s="5">
        <v>44466</v>
      </c>
      <c r="T22" s="4" t="s">
        <v>33</v>
      </c>
      <c r="U22" s="4">
        <v>408.8</v>
      </c>
      <c r="V22" s="4">
        <v>0</v>
      </c>
      <c r="W22" s="4">
        <v>0</v>
      </c>
    </row>
    <row r="23" s="4" customFormat="1" spans="1:23">
      <c r="A23" s="4">
        <v>16263937344</v>
      </c>
      <c r="B23" s="4" t="s">
        <v>25</v>
      </c>
      <c r="C23" s="4" t="s">
        <v>92</v>
      </c>
      <c r="D23" s="4" t="s">
        <v>89</v>
      </c>
      <c r="E23" s="4" t="s">
        <v>90</v>
      </c>
      <c r="F23" s="5">
        <v>44450</v>
      </c>
      <c r="G23" s="5">
        <v>44451</v>
      </c>
      <c r="H23" s="4">
        <v>1</v>
      </c>
      <c r="I23" s="4">
        <v>1</v>
      </c>
      <c r="J23" s="4">
        <v>1</v>
      </c>
      <c r="K23" s="4" t="s">
        <v>29</v>
      </c>
      <c r="L23" s="4">
        <v>-408.8</v>
      </c>
      <c r="M23" s="4">
        <v>-408.8</v>
      </c>
      <c r="N23" s="4" t="s">
        <v>91</v>
      </c>
      <c r="O23" s="4" t="s">
        <v>31</v>
      </c>
      <c r="P23" s="4" t="s">
        <v>32</v>
      </c>
      <c r="Q23" s="4">
        <v>0</v>
      </c>
      <c r="R23" s="6">
        <v>44450</v>
      </c>
      <c r="S23" s="5">
        <v>44466</v>
      </c>
      <c r="T23" s="4" t="s">
        <v>33</v>
      </c>
      <c r="U23" s="4">
        <v>-408.8</v>
      </c>
      <c r="V23" s="4">
        <v>0</v>
      </c>
      <c r="W23" s="4">
        <v>0</v>
      </c>
    </row>
    <row r="24" s="4" customFormat="1" spans="1:23">
      <c r="A24" s="4">
        <v>16264702715</v>
      </c>
      <c r="B24" s="4" t="s">
        <v>25</v>
      </c>
      <c r="C24" s="4" t="s">
        <v>26</v>
      </c>
      <c r="D24" s="4" t="s">
        <v>93</v>
      </c>
      <c r="E24" s="4" t="s">
        <v>86</v>
      </c>
      <c r="F24" s="5">
        <v>44450</v>
      </c>
      <c r="G24" s="5">
        <v>44451</v>
      </c>
      <c r="H24" s="4">
        <v>1</v>
      </c>
      <c r="I24" s="4">
        <v>1</v>
      </c>
      <c r="J24" s="4">
        <v>1</v>
      </c>
      <c r="K24" s="4" t="s">
        <v>29</v>
      </c>
      <c r="L24" s="4">
        <v>199.36</v>
      </c>
      <c r="M24" s="4">
        <v>199.36</v>
      </c>
      <c r="N24" s="4" t="s">
        <v>94</v>
      </c>
      <c r="O24" s="4" t="s">
        <v>31</v>
      </c>
      <c r="P24" s="4" t="s">
        <v>32</v>
      </c>
      <c r="Q24" s="4">
        <v>0</v>
      </c>
      <c r="R24" s="6">
        <v>44450</v>
      </c>
      <c r="S24" s="5">
        <v>44466</v>
      </c>
      <c r="T24" s="4" t="s">
        <v>33</v>
      </c>
      <c r="U24" s="4">
        <v>199.36</v>
      </c>
      <c r="V24" s="4">
        <v>0</v>
      </c>
      <c r="W24" s="4">
        <v>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31"/>
  <sheetViews>
    <sheetView tabSelected="1" workbookViewId="0">
      <selection activeCell="A29" sqref="A29:C31"/>
    </sheetView>
  </sheetViews>
  <sheetFormatPr defaultColWidth="9" defaultRowHeight="13.5"/>
  <cols>
    <col min="1" max="1" width="11.625" style="4" customWidth="1"/>
    <col min="2" max="3" width="10.375" style="4"/>
    <col min="4" max="16360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95</v>
      </c>
    </row>
    <row r="2" s="4" customFormat="1" spans="1:10">
      <c r="A2" s="4">
        <v>16248128558</v>
      </c>
      <c r="B2" s="5">
        <v>44450</v>
      </c>
      <c r="C2" s="5">
        <v>44451</v>
      </c>
      <c r="D2" s="4">
        <v>52.81</v>
      </c>
      <c r="E2" s="4" t="str">
        <f>VLOOKUP(A2,HOP!A:L,12,0)</f>
        <v>50.00</v>
      </c>
      <c r="F2" s="4" t="str">
        <f>VLOOKUP(A2,HOP!A:C,3,0)</f>
        <v>2248706</v>
      </c>
      <c r="G2" s="4">
        <f>D2-E2</f>
        <v>2.81</v>
      </c>
      <c r="H2" s="4" t="str">
        <f>$H$1&amp;F2</f>
        <v>，2248706</v>
      </c>
      <c r="I2" s="4" t="str">
        <f>VLOOKUP(A2,HOP!A:T,20,0)</f>
        <v>直连</v>
      </c>
      <c r="J2" s="4" t="s">
        <v>96</v>
      </c>
    </row>
    <row r="3" s="4" customFormat="1" spans="1:9">
      <c r="A3" s="4">
        <v>16251450743</v>
      </c>
      <c r="B3" s="5">
        <v>44449</v>
      </c>
      <c r="C3" s="5">
        <v>44451</v>
      </c>
      <c r="D3" s="4">
        <v>270.8</v>
      </c>
      <c r="E3" s="4" t="str">
        <f>VLOOKUP(A3,HOP!A:L,12,0)</f>
        <v>270.80</v>
      </c>
      <c r="F3" s="4" t="str">
        <f>VLOOKUP(A3,HOP!A:C,3,0)</f>
        <v>2248980</v>
      </c>
      <c r="G3" s="4">
        <f t="shared" ref="G3:G23" si="0">D3-E3</f>
        <v>0</v>
      </c>
      <c r="H3" s="4" t="str">
        <f t="shared" ref="H3:H23" si="1">$H$1&amp;F3</f>
        <v>，2248980</v>
      </c>
      <c r="I3" s="4" t="str">
        <f>VLOOKUP(A3,HOP!A:T,20,0)</f>
        <v>直连</v>
      </c>
    </row>
    <row r="4" s="4" customFormat="1" spans="1:9">
      <c r="A4" s="4">
        <v>16251522557</v>
      </c>
      <c r="B4" s="5">
        <v>44449</v>
      </c>
      <c r="C4" s="5">
        <v>44451</v>
      </c>
      <c r="D4" s="4">
        <v>229.4</v>
      </c>
      <c r="E4" s="4" t="str">
        <f>VLOOKUP(A4,HOP!A:L,12,0)</f>
        <v>229.40</v>
      </c>
      <c r="F4" s="4" t="str">
        <f>VLOOKUP(A4,HOP!A:C,3,0)</f>
        <v>2248993</v>
      </c>
      <c r="G4" s="4">
        <f t="shared" si="0"/>
        <v>0</v>
      </c>
      <c r="H4" s="4" t="str">
        <f t="shared" si="1"/>
        <v>，2248993</v>
      </c>
      <c r="I4" s="4" t="str">
        <f>VLOOKUP(A4,HOP!A:T,20,0)</f>
        <v>直连</v>
      </c>
    </row>
    <row r="5" s="4" customFormat="1" spans="1:9">
      <c r="A5" s="4">
        <v>16253738456</v>
      </c>
      <c r="B5" s="5">
        <v>44450</v>
      </c>
      <c r="C5" s="5">
        <v>44451</v>
      </c>
      <c r="D5" s="4">
        <v>1047.59</v>
      </c>
      <c r="E5" s="4" t="str">
        <f>VLOOKUP(A5,HOP!A:L,12,0)</f>
        <v>1047.59</v>
      </c>
      <c r="F5" s="4" t="str">
        <f>VLOOKUP(A5,HOP!A:C,3,0)</f>
        <v>2249384</v>
      </c>
      <c r="G5" s="4">
        <f t="shared" si="0"/>
        <v>0</v>
      </c>
      <c r="H5" s="4" t="str">
        <f t="shared" si="1"/>
        <v>，2249384</v>
      </c>
      <c r="I5" s="4" t="str">
        <f>VLOOKUP(A5,HOP!A:T,20,0)</f>
        <v>直连</v>
      </c>
    </row>
    <row r="6" s="4" customFormat="1" spans="1:10">
      <c r="A6" s="4">
        <v>16253912679</v>
      </c>
      <c r="B6" s="5">
        <v>44449</v>
      </c>
      <c r="C6" s="5">
        <v>44451</v>
      </c>
      <c r="D6" s="4">
        <v>258.83</v>
      </c>
      <c r="E6" s="4" t="e">
        <f>VLOOKUP(A6,HOP!A:L,12,0)</f>
        <v>#N/A</v>
      </c>
      <c r="F6" s="4">
        <v>2249438</v>
      </c>
      <c r="G6" s="4" t="e">
        <f t="shared" si="0"/>
        <v>#N/A</v>
      </c>
      <c r="H6" s="4" t="str">
        <f t="shared" si="1"/>
        <v>，2249438</v>
      </c>
      <c r="I6" s="4" t="e">
        <f>VLOOKUP(A6,HOP!A:T,20,0)</f>
        <v>#N/A</v>
      </c>
      <c r="J6" s="4" t="s">
        <v>97</v>
      </c>
    </row>
    <row r="7" s="4" customFormat="1" spans="1:9">
      <c r="A7" s="4">
        <v>16258230493</v>
      </c>
      <c r="B7" s="5">
        <v>44450</v>
      </c>
      <c r="C7" s="5">
        <v>44451</v>
      </c>
      <c r="D7" s="4">
        <v>4424.82</v>
      </c>
      <c r="E7" s="4" t="str">
        <f>VLOOKUP(A7,HOP!A:L,12,0)</f>
        <v>4424.82</v>
      </c>
      <c r="F7" s="4" t="str">
        <f>VLOOKUP(A7,HOP!A:C,3,0)</f>
        <v>2250008</v>
      </c>
      <c r="G7" s="4">
        <f t="shared" si="0"/>
        <v>0</v>
      </c>
      <c r="H7" s="4" t="str">
        <f t="shared" si="1"/>
        <v>，2250008</v>
      </c>
      <c r="I7" s="4" t="str">
        <f>VLOOKUP(A7,HOP!A:T,20,0)</f>
        <v>直连</v>
      </c>
    </row>
    <row r="8" s="4" customFormat="1" spans="1:9">
      <c r="A8" s="4">
        <v>16258748142</v>
      </c>
      <c r="B8" s="5">
        <v>44450</v>
      </c>
      <c r="C8" s="5">
        <v>44451</v>
      </c>
      <c r="D8" s="4">
        <v>113.68</v>
      </c>
      <c r="E8" s="4" t="str">
        <f>VLOOKUP(A8,HOP!A:L,12,0)</f>
        <v>113.68</v>
      </c>
      <c r="F8" s="4" t="str">
        <f>VLOOKUP(A8,HOP!A:C,3,0)</f>
        <v>2250121</v>
      </c>
      <c r="G8" s="4">
        <f t="shared" si="0"/>
        <v>0</v>
      </c>
      <c r="H8" s="4" t="str">
        <f t="shared" si="1"/>
        <v>，2250121</v>
      </c>
      <c r="I8" s="4" t="str">
        <f>VLOOKUP(A8,HOP!A:T,20,0)</f>
        <v>直连</v>
      </c>
    </row>
    <row r="9" s="4" customFormat="1" spans="1:9">
      <c r="A9" s="4">
        <v>16258942016</v>
      </c>
      <c r="B9" s="5">
        <v>44450</v>
      </c>
      <c r="C9" s="5">
        <v>44451</v>
      </c>
      <c r="D9" s="4">
        <v>336.2</v>
      </c>
      <c r="E9" s="4" t="str">
        <f>VLOOKUP(A9,HOP!A:L,12,0)</f>
        <v>336.20</v>
      </c>
      <c r="F9" s="4" t="str">
        <f>VLOOKUP(A9,HOP!A:C,3,0)</f>
        <v>2250168</v>
      </c>
      <c r="G9" s="4">
        <f t="shared" si="0"/>
        <v>0</v>
      </c>
      <c r="H9" s="4" t="str">
        <f t="shared" si="1"/>
        <v>，2250168</v>
      </c>
      <c r="I9" s="4" t="str">
        <f>VLOOKUP(A9,HOP!A:T,20,0)</f>
        <v>直连</v>
      </c>
    </row>
    <row r="10" s="4" customFormat="1" spans="1:9">
      <c r="A10" s="4">
        <v>16259087406</v>
      </c>
      <c r="B10" s="5">
        <v>44450</v>
      </c>
      <c r="C10" s="5">
        <v>44451</v>
      </c>
      <c r="D10" s="4">
        <v>183.72</v>
      </c>
      <c r="E10" s="4" t="str">
        <f>VLOOKUP(A10,HOP!A:L,12,0)</f>
        <v>183.72</v>
      </c>
      <c r="F10" s="4" t="str">
        <f>VLOOKUP(A10,HOP!A:C,3,0)</f>
        <v>2250195</v>
      </c>
      <c r="G10" s="4">
        <f t="shared" si="0"/>
        <v>0</v>
      </c>
      <c r="H10" s="4" t="str">
        <f t="shared" si="1"/>
        <v>，2250195</v>
      </c>
      <c r="I10" s="4" t="str">
        <f>VLOOKUP(A10,HOP!A:T,20,0)</f>
        <v>直连</v>
      </c>
    </row>
    <row r="11" s="4" customFormat="1" spans="1:9">
      <c r="A11" s="4">
        <v>16259145640</v>
      </c>
      <c r="B11" s="5">
        <v>44450</v>
      </c>
      <c r="C11" s="5">
        <v>44451</v>
      </c>
      <c r="D11" s="4">
        <v>114.7</v>
      </c>
      <c r="E11" s="4" t="str">
        <f>VLOOKUP(A11,HOP!A:L,12,0)</f>
        <v>114.70</v>
      </c>
      <c r="F11" s="4" t="str">
        <f>VLOOKUP(A11,HOP!A:C,3,0)</f>
        <v>2250202</v>
      </c>
      <c r="G11" s="4">
        <f t="shared" si="0"/>
        <v>0</v>
      </c>
      <c r="H11" s="4" t="str">
        <f t="shared" si="1"/>
        <v>，2250202</v>
      </c>
      <c r="I11" s="4" t="str">
        <f>VLOOKUP(A11,HOP!A:T,20,0)</f>
        <v>直连</v>
      </c>
    </row>
    <row r="12" s="4" customFormat="1" spans="1:9">
      <c r="A12" s="4">
        <v>16259440247</v>
      </c>
      <c r="B12" s="5">
        <v>44450</v>
      </c>
      <c r="C12" s="5">
        <v>44451</v>
      </c>
      <c r="D12" s="4">
        <v>200.42</v>
      </c>
      <c r="E12" s="4" t="str">
        <f>VLOOKUP(A12,HOP!A:L,12,0)</f>
        <v>200.42</v>
      </c>
      <c r="F12" s="4" t="str">
        <f>VLOOKUP(A12,HOP!A:C,3,0)</f>
        <v>2250259</v>
      </c>
      <c r="G12" s="4">
        <f t="shared" si="0"/>
        <v>0</v>
      </c>
      <c r="H12" s="4" t="str">
        <f t="shared" si="1"/>
        <v>，2250259</v>
      </c>
      <c r="I12" s="4" t="str">
        <f>VLOOKUP(A12,HOP!A:T,20,0)</f>
        <v>直连</v>
      </c>
    </row>
    <row r="13" s="4" customFormat="1" spans="1:9">
      <c r="A13" s="4">
        <v>16259490242</v>
      </c>
      <c r="B13" s="5">
        <v>44450</v>
      </c>
      <c r="C13" s="5">
        <v>44451</v>
      </c>
      <c r="D13" s="4">
        <v>98.76</v>
      </c>
      <c r="E13" s="4" t="str">
        <f>VLOOKUP(A13,HOP!A:L,12,0)</f>
        <v>98.76</v>
      </c>
      <c r="F13" s="4" t="str">
        <f>VLOOKUP(A13,HOP!A:C,3,0)</f>
        <v>2250273</v>
      </c>
      <c r="G13" s="4">
        <f t="shared" si="0"/>
        <v>0</v>
      </c>
      <c r="H13" s="4" t="str">
        <f t="shared" si="1"/>
        <v>，2250273</v>
      </c>
      <c r="I13" s="4" t="str">
        <f>VLOOKUP(A13,HOP!A:T,20,0)</f>
        <v>直连</v>
      </c>
    </row>
    <row r="14" s="4" customFormat="1" spans="1:9">
      <c r="A14" s="4">
        <v>16260072529</v>
      </c>
      <c r="B14" s="5">
        <v>44450</v>
      </c>
      <c r="C14" s="5">
        <v>44451</v>
      </c>
      <c r="D14" s="4">
        <v>201.47</v>
      </c>
      <c r="E14" s="4" t="str">
        <f>VLOOKUP(A14,HOP!A:L,12,0)</f>
        <v>201.47</v>
      </c>
      <c r="F14" s="4" t="str">
        <f>VLOOKUP(A14,HOP!A:C,3,0)</f>
        <v>2250381</v>
      </c>
      <c r="G14" s="4">
        <f t="shared" si="0"/>
        <v>0</v>
      </c>
      <c r="H14" s="4" t="str">
        <f t="shared" si="1"/>
        <v>，2250381</v>
      </c>
      <c r="I14" s="4" t="str">
        <f>VLOOKUP(A14,HOP!A:T,20,0)</f>
        <v>直连</v>
      </c>
    </row>
    <row r="15" s="4" customFormat="1" spans="1:9">
      <c r="A15" s="4">
        <v>16260190641</v>
      </c>
      <c r="B15" s="5">
        <v>44450</v>
      </c>
      <c r="C15" s="5">
        <v>44451</v>
      </c>
      <c r="D15" s="4">
        <v>174.58</v>
      </c>
      <c r="E15" s="4" t="str">
        <f>VLOOKUP(A15,HOP!A:L,12,0)</f>
        <v>174.58</v>
      </c>
      <c r="F15" s="4" t="str">
        <f>VLOOKUP(A15,HOP!A:C,3,0)</f>
        <v>2250413</v>
      </c>
      <c r="G15" s="4">
        <f t="shared" si="0"/>
        <v>0</v>
      </c>
      <c r="H15" s="4" t="str">
        <f t="shared" si="1"/>
        <v>，2250413</v>
      </c>
      <c r="I15" s="4" t="str">
        <f>VLOOKUP(A15,HOP!A:T,20,0)</f>
        <v>直连</v>
      </c>
    </row>
    <row r="16" s="4" customFormat="1" spans="1:9">
      <c r="A16" s="4">
        <v>16260233286</v>
      </c>
      <c r="B16" s="5">
        <v>44450</v>
      </c>
      <c r="C16" s="5">
        <v>44451</v>
      </c>
      <c r="D16" s="4">
        <v>114.7</v>
      </c>
      <c r="E16" s="4" t="str">
        <f>VLOOKUP(A16,HOP!A:L,12,0)</f>
        <v>114.70</v>
      </c>
      <c r="F16" s="4" t="str">
        <f>VLOOKUP(A16,HOP!A:C,3,0)</f>
        <v>2250420</v>
      </c>
      <c r="G16" s="4">
        <f t="shared" si="0"/>
        <v>0</v>
      </c>
      <c r="H16" s="4" t="str">
        <f t="shared" si="1"/>
        <v>，2250420</v>
      </c>
      <c r="I16" s="4" t="str">
        <f>VLOOKUP(A16,HOP!A:T,20,0)</f>
        <v>直连</v>
      </c>
    </row>
    <row r="17" s="4" customFormat="1" spans="1:9">
      <c r="A17" s="4">
        <v>16262674969</v>
      </c>
      <c r="B17" s="5">
        <v>44450</v>
      </c>
      <c r="C17" s="5">
        <v>44451</v>
      </c>
      <c r="D17" s="4">
        <v>141.09</v>
      </c>
      <c r="E17" s="4" t="str">
        <f>VLOOKUP(A17,HOP!A:L,12,0)</f>
        <v>141.09</v>
      </c>
      <c r="F17" s="4" t="str">
        <f>VLOOKUP(A17,HOP!A:C,3,0)</f>
        <v>2250539</v>
      </c>
      <c r="G17" s="4">
        <f t="shared" si="0"/>
        <v>0</v>
      </c>
      <c r="H17" s="4" t="str">
        <f t="shared" si="1"/>
        <v>，2250539</v>
      </c>
      <c r="I17" s="4" t="str">
        <f>VLOOKUP(A17,HOP!A:T,20,0)</f>
        <v>直连</v>
      </c>
    </row>
    <row r="18" s="4" customFormat="1" spans="1:9">
      <c r="A18" s="4">
        <v>16263295869</v>
      </c>
      <c r="B18" s="5">
        <v>44450</v>
      </c>
      <c r="C18" s="5">
        <v>44451</v>
      </c>
      <c r="D18" s="4">
        <v>171.95</v>
      </c>
      <c r="E18" s="4" t="str">
        <f>VLOOKUP(A18,HOP!A:L,12,0)</f>
        <v>171.95</v>
      </c>
      <c r="F18" s="4" t="str">
        <f>VLOOKUP(A18,HOP!A:C,3,0)</f>
        <v>2250640</v>
      </c>
      <c r="G18" s="4">
        <f t="shared" si="0"/>
        <v>0</v>
      </c>
      <c r="H18" s="4" t="str">
        <f t="shared" si="1"/>
        <v>，2250640</v>
      </c>
      <c r="I18" s="4" t="str">
        <f>VLOOKUP(A18,HOP!A:T,20,0)</f>
        <v>直连</v>
      </c>
    </row>
    <row r="19" s="4" customFormat="1" spans="1:9">
      <c r="A19" s="4">
        <v>16263526501</v>
      </c>
      <c r="B19" s="5">
        <v>44450</v>
      </c>
      <c r="C19" s="5">
        <v>44451</v>
      </c>
      <c r="D19" s="4">
        <v>182.96</v>
      </c>
      <c r="E19" s="4" t="str">
        <f>VLOOKUP(A19,HOP!A:L,12,0)</f>
        <v>182.96</v>
      </c>
      <c r="F19" s="4" t="str">
        <f>VLOOKUP(A19,HOP!A:C,3,0)</f>
        <v>2250690</v>
      </c>
      <c r="G19" s="4">
        <f t="shared" si="0"/>
        <v>0</v>
      </c>
      <c r="H19" s="4" t="str">
        <f t="shared" si="1"/>
        <v>，2250690</v>
      </c>
      <c r="I19" s="4" t="str">
        <f>VLOOKUP(A19,HOP!A:T,20,0)</f>
        <v>直连</v>
      </c>
    </row>
    <row r="20" s="4" customFormat="1" spans="1:9">
      <c r="A20" s="4">
        <v>16263611135</v>
      </c>
      <c r="B20" s="5">
        <v>44450</v>
      </c>
      <c r="C20" s="5">
        <v>44451</v>
      </c>
      <c r="D20" s="4">
        <v>179.99</v>
      </c>
      <c r="E20" s="4" t="str">
        <f>VLOOKUP(A20,HOP!A:L,12,0)</f>
        <v>179.99</v>
      </c>
      <c r="F20" s="4" t="str">
        <f>VLOOKUP(A20,HOP!A:C,3,0)</f>
        <v>2250711</v>
      </c>
      <c r="G20" s="4">
        <f t="shared" si="0"/>
        <v>0</v>
      </c>
      <c r="H20" s="4" t="str">
        <f t="shared" si="1"/>
        <v>，2250711</v>
      </c>
      <c r="I20" s="4" t="str">
        <f>VLOOKUP(A20,HOP!A:T,20,0)</f>
        <v>直连</v>
      </c>
    </row>
    <row r="21" s="4" customFormat="1" hidden="1" spans="1:9">
      <c r="A21" s="4">
        <v>16263937344</v>
      </c>
      <c r="B21" s="5">
        <v>44450</v>
      </c>
      <c r="C21" s="5">
        <v>44451</v>
      </c>
      <c r="D21" s="4">
        <v>0</v>
      </c>
      <c r="E21" s="4" t="str">
        <f>VLOOKUP(A21,HOP!A:L,12,0)</f>
        <v>0.00</v>
      </c>
      <c r="F21" s="4" t="str">
        <f>VLOOKUP(A21,HOP!A:C,3,0)</f>
        <v>2250782</v>
      </c>
      <c r="G21" s="4">
        <f t="shared" si="0"/>
        <v>0</v>
      </c>
      <c r="H21" s="4" t="str">
        <f t="shared" si="1"/>
        <v>，2250782</v>
      </c>
      <c r="I21" s="4" t="str">
        <f>VLOOKUP(A21,HOP!A:T,20,0)</f>
        <v>直连</v>
      </c>
    </row>
    <row r="22" s="4" customFormat="1" spans="1:9">
      <c r="A22" s="4">
        <v>16264702715</v>
      </c>
      <c r="B22" s="5">
        <v>44450</v>
      </c>
      <c r="C22" s="5">
        <v>44451</v>
      </c>
      <c r="D22" s="4">
        <v>199.36</v>
      </c>
      <c r="E22" s="4" t="str">
        <f>VLOOKUP(A22,HOP!A:L,12,0)</f>
        <v>199.36</v>
      </c>
      <c r="F22" s="4" t="str">
        <f>VLOOKUP(A22,HOP!A:C,3,0)</f>
        <v>2250912</v>
      </c>
      <c r="G22" s="4">
        <f>D22-E22</f>
        <v>0</v>
      </c>
      <c r="H22" s="4" t="str">
        <f>$H$1&amp;F22</f>
        <v>，2250912</v>
      </c>
      <c r="I22" s="4" t="str">
        <f>VLOOKUP(A22,HOP!A:T,20,0)</f>
        <v>直连</v>
      </c>
    </row>
    <row r="24" spans="4:4">
      <c r="D24" s="4">
        <f>SUM(D2:D23)</f>
        <v>8697.83</v>
      </c>
    </row>
    <row r="25" spans="4:4">
      <c r="D25" s="4" t="s">
        <v>98</v>
      </c>
    </row>
    <row r="29" spans="1:3">
      <c r="A29" s="4" t="s">
        <v>99</v>
      </c>
      <c r="C29" s="4">
        <v>8436.19</v>
      </c>
    </row>
    <row r="30" spans="1:3">
      <c r="A30" s="4" t="s">
        <v>100</v>
      </c>
      <c r="C30" s="4">
        <v>261.64</v>
      </c>
    </row>
    <row r="31" spans="1:3">
      <c r="A31" s="4" t="s">
        <v>101</v>
      </c>
      <c r="C31" s="4">
        <f>SUBTOTAL(9,C29:C30)</f>
        <v>8697.83</v>
      </c>
    </row>
  </sheetData>
  <autoFilter ref="A1:XFD25">
    <filterColumn colId="3">
      <filters blank="1">
        <filter val="4424.82"/>
        <filter val="8697.83"/>
        <filter val="171.95"/>
        <filter val="182.96"/>
        <filter val="174.58"/>
        <filter val="179.99"/>
        <filter val="336.2"/>
        <filter val="229.4"/>
        <filter val="114.7"/>
        <filter val="270.8"/>
        <filter val="113.68"/>
        <filter val="8697.83 CNY"/>
        <filter val="183.72"/>
        <filter val="98.76"/>
        <filter val="199.36"/>
        <filter val="52.81"/>
        <filter val="200.42"/>
        <filter val="258.83"/>
        <filter val="201.47"/>
        <filter val="141.09"/>
        <filter val="1047.5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1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102</v>
      </c>
      <c r="B1" s="2" t="s">
        <v>103</v>
      </c>
      <c r="C1" s="2" t="s">
        <v>104</v>
      </c>
      <c r="D1" s="2" t="s">
        <v>105</v>
      </c>
      <c r="E1" s="2" t="s">
        <v>13</v>
      </c>
      <c r="F1" s="2" t="s">
        <v>5</v>
      </c>
      <c r="G1" s="2" t="s">
        <v>6</v>
      </c>
      <c r="H1" s="2" t="s">
        <v>106</v>
      </c>
      <c r="I1" s="2" t="s">
        <v>107</v>
      </c>
      <c r="J1" s="2" t="s">
        <v>108</v>
      </c>
      <c r="K1" s="2" t="s">
        <v>109</v>
      </c>
      <c r="L1" s="2" t="s">
        <v>110</v>
      </c>
      <c r="M1" s="2" t="s">
        <v>111</v>
      </c>
      <c r="N1" s="2" t="s">
        <v>112</v>
      </c>
      <c r="O1" s="2" t="s">
        <v>113</v>
      </c>
      <c r="P1" s="2" t="s">
        <v>114</v>
      </c>
      <c r="Q1" s="2" t="s">
        <v>115</v>
      </c>
      <c r="R1" s="2" t="s">
        <v>116</v>
      </c>
      <c r="S1" s="2" t="s">
        <v>117</v>
      </c>
      <c r="T1" s="2" t="s">
        <v>118</v>
      </c>
    </row>
    <row r="2" s="1" customFormat="1" spans="1:20">
      <c r="A2" s="3">
        <v>16248128558</v>
      </c>
      <c r="B2" s="1" t="s">
        <v>119</v>
      </c>
      <c r="C2" s="1" t="s">
        <v>120</v>
      </c>
      <c r="D2" s="1" t="s">
        <v>121</v>
      </c>
      <c r="E2" s="1" t="s">
        <v>30</v>
      </c>
      <c r="F2" s="1" t="s">
        <v>122</v>
      </c>
      <c r="G2" s="1" t="s">
        <v>123</v>
      </c>
      <c r="H2" s="1" t="s">
        <v>124</v>
      </c>
      <c r="I2" s="1" t="s">
        <v>125</v>
      </c>
      <c r="J2" s="1" t="s">
        <v>126</v>
      </c>
      <c r="K2" s="1" t="s">
        <v>125</v>
      </c>
      <c r="L2" s="1" t="s">
        <v>127</v>
      </c>
      <c r="M2" s="1" t="s">
        <v>128</v>
      </c>
      <c r="N2" s="1" t="s">
        <v>128</v>
      </c>
      <c r="O2" s="1" t="s">
        <v>129</v>
      </c>
      <c r="P2" s="1" t="s">
        <v>130</v>
      </c>
      <c r="Q2" s="1" t="s">
        <v>131</v>
      </c>
      <c r="R2" s="1" t="s">
        <v>132</v>
      </c>
      <c r="S2" s="1" t="s">
        <v>133</v>
      </c>
      <c r="T2" s="1" t="s">
        <v>134</v>
      </c>
    </row>
    <row r="3" s="1" customFormat="1" spans="1:20">
      <c r="A3" s="3">
        <v>16251450743</v>
      </c>
      <c r="B3" s="1" t="s">
        <v>119</v>
      </c>
      <c r="C3" s="1" t="s">
        <v>135</v>
      </c>
      <c r="D3" s="1" t="s">
        <v>136</v>
      </c>
      <c r="E3" s="1" t="s">
        <v>37</v>
      </c>
      <c r="F3" s="1" t="s">
        <v>119</v>
      </c>
      <c r="G3" s="1" t="s">
        <v>123</v>
      </c>
      <c r="H3" s="1" t="s">
        <v>124</v>
      </c>
      <c r="I3" s="1" t="s">
        <v>137</v>
      </c>
      <c r="J3" s="1" t="s">
        <v>126</v>
      </c>
      <c r="K3" s="1" t="s">
        <v>137</v>
      </c>
      <c r="L3" s="1" t="s">
        <v>137</v>
      </c>
      <c r="M3" s="1" t="s">
        <v>138</v>
      </c>
      <c r="N3" s="1" t="s">
        <v>138</v>
      </c>
      <c r="O3" s="1" t="s">
        <v>129</v>
      </c>
      <c r="P3" s="1" t="s">
        <v>130</v>
      </c>
      <c r="Q3" s="1" t="s">
        <v>139</v>
      </c>
      <c r="R3" s="1" t="s">
        <v>132</v>
      </c>
      <c r="S3" s="1" t="s">
        <v>133</v>
      </c>
      <c r="T3" s="1" t="s">
        <v>134</v>
      </c>
    </row>
    <row r="4" s="1" customFormat="1" spans="1:20">
      <c r="A4" s="3">
        <v>16251522557</v>
      </c>
      <c r="B4" s="1" t="s">
        <v>119</v>
      </c>
      <c r="C4" s="1" t="s">
        <v>140</v>
      </c>
      <c r="D4" s="1" t="s">
        <v>141</v>
      </c>
      <c r="E4" s="1" t="s">
        <v>40</v>
      </c>
      <c r="F4" s="1" t="s">
        <v>119</v>
      </c>
      <c r="G4" s="1" t="s">
        <v>123</v>
      </c>
      <c r="H4" s="1" t="s">
        <v>124</v>
      </c>
      <c r="I4" s="1" t="s">
        <v>142</v>
      </c>
      <c r="J4" s="1" t="s">
        <v>126</v>
      </c>
      <c r="K4" s="1" t="s">
        <v>142</v>
      </c>
      <c r="L4" s="1" t="s">
        <v>142</v>
      </c>
      <c r="M4" s="1" t="s">
        <v>138</v>
      </c>
      <c r="N4" s="1" t="s">
        <v>138</v>
      </c>
      <c r="O4" s="1" t="s">
        <v>129</v>
      </c>
      <c r="P4" s="1" t="s">
        <v>130</v>
      </c>
      <c r="Q4" s="1" t="s">
        <v>143</v>
      </c>
      <c r="R4" s="1" t="s">
        <v>132</v>
      </c>
      <c r="S4" s="1" t="s">
        <v>133</v>
      </c>
      <c r="T4" s="1" t="s">
        <v>134</v>
      </c>
    </row>
    <row r="5" s="1" customFormat="1" spans="1:20">
      <c r="A5" s="3">
        <v>16253738456</v>
      </c>
      <c r="B5" s="1" t="s">
        <v>119</v>
      </c>
      <c r="C5" s="1" t="s">
        <v>144</v>
      </c>
      <c r="D5" s="1" t="s">
        <v>145</v>
      </c>
      <c r="E5" s="1" t="s">
        <v>43</v>
      </c>
      <c r="F5" s="1" t="s">
        <v>122</v>
      </c>
      <c r="G5" s="1" t="s">
        <v>123</v>
      </c>
      <c r="H5" s="1" t="s">
        <v>124</v>
      </c>
      <c r="I5" s="1" t="s">
        <v>146</v>
      </c>
      <c r="J5" s="1" t="s">
        <v>126</v>
      </c>
      <c r="K5" s="1" t="s">
        <v>146</v>
      </c>
      <c r="L5" s="1" t="s">
        <v>146</v>
      </c>
      <c r="M5" s="1" t="s">
        <v>138</v>
      </c>
      <c r="N5" s="1" t="s">
        <v>138</v>
      </c>
      <c r="O5" s="1" t="s">
        <v>129</v>
      </c>
      <c r="P5" s="1" t="s">
        <v>130</v>
      </c>
      <c r="Q5" s="1" t="s">
        <v>147</v>
      </c>
      <c r="R5" s="1" t="s">
        <v>132</v>
      </c>
      <c r="S5" s="1" t="s">
        <v>133</v>
      </c>
      <c r="T5" s="1" t="s">
        <v>134</v>
      </c>
    </row>
    <row r="6" s="1" customFormat="1" spans="1:20">
      <c r="A6" s="3">
        <v>16258230493</v>
      </c>
      <c r="B6" s="1" t="s">
        <v>122</v>
      </c>
      <c r="C6" s="1" t="s">
        <v>148</v>
      </c>
      <c r="D6" s="1" t="s">
        <v>145</v>
      </c>
      <c r="E6" s="1" t="s">
        <v>48</v>
      </c>
      <c r="F6" s="1" t="s">
        <v>122</v>
      </c>
      <c r="G6" s="1" t="s">
        <v>123</v>
      </c>
      <c r="H6" s="1" t="s">
        <v>124</v>
      </c>
      <c r="I6" s="1" t="s">
        <v>149</v>
      </c>
      <c r="J6" s="1" t="s">
        <v>126</v>
      </c>
      <c r="K6" s="1" t="s">
        <v>149</v>
      </c>
      <c r="L6" s="1" t="s">
        <v>149</v>
      </c>
      <c r="M6" s="1" t="s">
        <v>138</v>
      </c>
      <c r="N6" s="1" t="s">
        <v>138</v>
      </c>
      <c r="O6" s="1" t="s">
        <v>129</v>
      </c>
      <c r="P6" s="1" t="s">
        <v>130</v>
      </c>
      <c r="Q6" s="1" t="s">
        <v>150</v>
      </c>
      <c r="R6" s="1" t="s">
        <v>132</v>
      </c>
      <c r="S6" s="1" t="s">
        <v>133</v>
      </c>
      <c r="T6" s="1" t="s">
        <v>134</v>
      </c>
    </row>
    <row r="7" s="1" customFormat="1" spans="1:20">
      <c r="A7" s="3">
        <v>16258748142</v>
      </c>
      <c r="B7" s="1" t="s">
        <v>122</v>
      </c>
      <c r="C7" s="1" t="s">
        <v>151</v>
      </c>
      <c r="D7" s="1" t="s">
        <v>152</v>
      </c>
      <c r="E7" s="1" t="s">
        <v>51</v>
      </c>
      <c r="F7" s="1" t="s">
        <v>122</v>
      </c>
      <c r="G7" s="1" t="s">
        <v>123</v>
      </c>
      <c r="H7" s="1" t="s">
        <v>124</v>
      </c>
      <c r="I7" s="1" t="s">
        <v>153</v>
      </c>
      <c r="J7" s="1" t="s">
        <v>126</v>
      </c>
      <c r="K7" s="1" t="s">
        <v>153</v>
      </c>
      <c r="L7" s="1" t="s">
        <v>153</v>
      </c>
      <c r="M7" s="1" t="s">
        <v>138</v>
      </c>
      <c r="N7" s="1" t="s">
        <v>138</v>
      </c>
      <c r="O7" s="1" t="s">
        <v>129</v>
      </c>
      <c r="P7" s="1" t="s">
        <v>130</v>
      </c>
      <c r="Q7" s="1" t="s">
        <v>154</v>
      </c>
      <c r="R7" s="1" t="s">
        <v>132</v>
      </c>
      <c r="S7" s="1" t="s">
        <v>133</v>
      </c>
      <c r="T7" s="1" t="s">
        <v>134</v>
      </c>
    </row>
    <row r="8" s="1" customFormat="1" spans="1:20">
      <c r="A8" s="3">
        <v>16258942016</v>
      </c>
      <c r="B8" s="1" t="s">
        <v>122</v>
      </c>
      <c r="C8" s="1" t="s">
        <v>155</v>
      </c>
      <c r="D8" s="1" t="s">
        <v>156</v>
      </c>
      <c r="E8" s="1" t="s">
        <v>54</v>
      </c>
      <c r="F8" s="1" t="s">
        <v>122</v>
      </c>
      <c r="G8" s="1" t="s">
        <v>123</v>
      </c>
      <c r="H8" s="1" t="s">
        <v>124</v>
      </c>
      <c r="I8" s="1" t="s">
        <v>157</v>
      </c>
      <c r="J8" s="1" t="s">
        <v>126</v>
      </c>
      <c r="K8" s="1" t="s">
        <v>157</v>
      </c>
      <c r="L8" s="1" t="s">
        <v>157</v>
      </c>
      <c r="M8" s="1" t="s">
        <v>138</v>
      </c>
      <c r="N8" s="1" t="s">
        <v>138</v>
      </c>
      <c r="O8" s="1" t="s">
        <v>129</v>
      </c>
      <c r="P8" s="1" t="s">
        <v>130</v>
      </c>
      <c r="Q8" s="1" t="s">
        <v>158</v>
      </c>
      <c r="R8" s="1" t="s">
        <v>132</v>
      </c>
      <c r="S8" s="1" t="s">
        <v>133</v>
      </c>
      <c r="T8" s="1" t="s">
        <v>134</v>
      </c>
    </row>
    <row r="9" s="1" customFormat="1" spans="1:20">
      <c r="A9" s="3">
        <v>16259087406</v>
      </c>
      <c r="B9" s="1" t="s">
        <v>122</v>
      </c>
      <c r="C9" s="1" t="s">
        <v>159</v>
      </c>
      <c r="D9" s="1" t="s">
        <v>160</v>
      </c>
      <c r="E9" s="1" t="s">
        <v>56</v>
      </c>
      <c r="F9" s="1" t="s">
        <v>122</v>
      </c>
      <c r="G9" s="1" t="s">
        <v>123</v>
      </c>
      <c r="H9" s="1" t="s">
        <v>124</v>
      </c>
      <c r="I9" s="1" t="s">
        <v>161</v>
      </c>
      <c r="J9" s="1" t="s">
        <v>126</v>
      </c>
      <c r="K9" s="1" t="s">
        <v>161</v>
      </c>
      <c r="L9" s="1" t="s">
        <v>161</v>
      </c>
      <c r="M9" s="1" t="s">
        <v>138</v>
      </c>
      <c r="N9" s="1" t="s">
        <v>138</v>
      </c>
      <c r="O9" s="1" t="s">
        <v>129</v>
      </c>
      <c r="P9" s="1" t="s">
        <v>130</v>
      </c>
      <c r="Q9" s="1" t="s">
        <v>162</v>
      </c>
      <c r="R9" s="1" t="s">
        <v>132</v>
      </c>
      <c r="S9" s="1" t="s">
        <v>133</v>
      </c>
      <c r="T9" s="1" t="s">
        <v>134</v>
      </c>
    </row>
    <row r="10" s="1" customFormat="1" spans="1:20">
      <c r="A10" s="3">
        <v>16259145640</v>
      </c>
      <c r="B10" s="1" t="s">
        <v>122</v>
      </c>
      <c r="C10" s="1" t="s">
        <v>163</v>
      </c>
      <c r="D10" s="1" t="s">
        <v>164</v>
      </c>
      <c r="E10" s="1" t="s">
        <v>59</v>
      </c>
      <c r="F10" s="1" t="s">
        <v>122</v>
      </c>
      <c r="G10" s="1" t="s">
        <v>123</v>
      </c>
      <c r="H10" s="1" t="s">
        <v>124</v>
      </c>
      <c r="I10" s="1" t="s">
        <v>165</v>
      </c>
      <c r="J10" s="1" t="s">
        <v>126</v>
      </c>
      <c r="K10" s="1" t="s">
        <v>165</v>
      </c>
      <c r="L10" s="1" t="s">
        <v>165</v>
      </c>
      <c r="M10" s="1" t="s">
        <v>138</v>
      </c>
      <c r="N10" s="1" t="s">
        <v>138</v>
      </c>
      <c r="O10" s="1" t="s">
        <v>129</v>
      </c>
      <c r="P10" s="1" t="s">
        <v>130</v>
      </c>
      <c r="Q10" s="1" t="s">
        <v>166</v>
      </c>
      <c r="R10" s="1" t="s">
        <v>132</v>
      </c>
      <c r="S10" s="1" t="s">
        <v>133</v>
      </c>
      <c r="T10" s="1" t="s">
        <v>134</v>
      </c>
    </row>
    <row r="11" s="1" customFormat="1" spans="1:20">
      <c r="A11" s="3">
        <v>16259440247</v>
      </c>
      <c r="B11" s="1" t="s">
        <v>122</v>
      </c>
      <c r="C11" s="1" t="s">
        <v>167</v>
      </c>
      <c r="D11" s="1" t="s">
        <v>168</v>
      </c>
      <c r="E11" s="1" t="s">
        <v>62</v>
      </c>
      <c r="F11" s="1" t="s">
        <v>122</v>
      </c>
      <c r="G11" s="1" t="s">
        <v>123</v>
      </c>
      <c r="H11" s="1" t="s">
        <v>124</v>
      </c>
      <c r="I11" s="1" t="s">
        <v>169</v>
      </c>
      <c r="J11" s="1" t="s">
        <v>126</v>
      </c>
      <c r="K11" s="1" t="s">
        <v>169</v>
      </c>
      <c r="L11" s="1" t="s">
        <v>169</v>
      </c>
      <c r="M11" s="1" t="s">
        <v>138</v>
      </c>
      <c r="N11" s="1" t="s">
        <v>138</v>
      </c>
      <c r="O11" s="1" t="s">
        <v>129</v>
      </c>
      <c r="P11" s="1" t="s">
        <v>130</v>
      </c>
      <c r="Q11" s="1" t="s">
        <v>170</v>
      </c>
      <c r="R11" s="1" t="s">
        <v>132</v>
      </c>
      <c r="S11" s="1" t="s">
        <v>133</v>
      </c>
      <c r="T11" s="1" t="s">
        <v>134</v>
      </c>
    </row>
    <row r="12" s="1" customFormat="1" spans="1:20">
      <c r="A12" s="3">
        <v>16259490242</v>
      </c>
      <c r="B12" s="1" t="s">
        <v>122</v>
      </c>
      <c r="C12" s="1" t="s">
        <v>171</v>
      </c>
      <c r="D12" s="1" t="s">
        <v>172</v>
      </c>
      <c r="E12" s="1" t="s">
        <v>66</v>
      </c>
      <c r="F12" s="1" t="s">
        <v>122</v>
      </c>
      <c r="G12" s="1" t="s">
        <v>123</v>
      </c>
      <c r="H12" s="1" t="s">
        <v>124</v>
      </c>
      <c r="I12" s="1" t="s">
        <v>173</v>
      </c>
      <c r="J12" s="1" t="s">
        <v>126</v>
      </c>
      <c r="K12" s="1" t="s">
        <v>173</v>
      </c>
      <c r="L12" s="1" t="s">
        <v>173</v>
      </c>
      <c r="M12" s="1" t="s">
        <v>138</v>
      </c>
      <c r="N12" s="1" t="s">
        <v>138</v>
      </c>
      <c r="O12" s="1" t="s">
        <v>129</v>
      </c>
      <c r="P12" s="1" t="s">
        <v>130</v>
      </c>
      <c r="Q12" s="1" t="s">
        <v>174</v>
      </c>
      <c r="R12" s="1" t="s">
        <v>132</v>
      </c>
      <c r="S12" s="1" t="s">
        <v>133</v>
      </c>
      <c r="T12" s="1" t="s">
        <v>134</v>
      </c>
    </row>
    <row r="13" s="1" customFormat="1" spans="1:20">
      <c r="A13" s="3">
        <v>16260072529</v>
      </c>
      <c r="B13" s="1" t="s">
        <v>122</v>
      </c>
      <c r="C13" s="1" t="s">
        <v>175</v>
      </c>
      <c r="D13" s="1" t="s">
        <v>176</v>
      </c>
      <c r="E13" s="1" t="s">
        <v>70</v>
      </c>
      <c r="F13" s="1" t="s">
        <v>122</v>
      </c>
      <c r="G13" s="1" t="s">
        <v>123</v>
      </c>
      <c r="H13" s="1" t="s">
        <v>124</v>
      </c>
      <c r="I13" s="1" t="s">
        <v>177</v>
      </c>
      <c r="J13" s="1" t="s">
        <v>126</v>
      </c>
      <c r="K13" s="1" t="s">
        <v>177</v>
      </c>
      <c r="L13" s="1" t="s">
        <v>177</v>
      </c>
      <c r="M13" s="1" t="s">
        <v>138</v>
      </c>
      <c r="N13" s="1" t="s">
        <v>138</v>
      </c>
      <c r="O13" s="1" t="s">
        <v>129</v>
      </c>
      <c r="P13" s="1" t="s">
        <v>130</v>
      </c>
      <c r="Q13" s="1" t="s">
        <v>178</v>
      </c>
      <c r="R13" s="1" t="s">
        <v>132</v>
      </c>
      <c r="S13" s="1" t="s">
        <v>133</v>
      </c>
      <c r="T13" s="1" t="s">
        <v>134</v>
      </c>
    </row>
    <row r="14" s="1" customFormat="1" spans="1:20">
      <c r="A14" s="3">
        <v>16260190641</v>
      </c>
      <c r="B14" s="1" t="s">
        <v>122</v>
      </c>
      <c r="C14" s="1" t="s">
        <v>179</v>
      </c>
      <c r="D14" s="1" t="s">
        <v>180</v>
      </c>
      <c r="E14" s="1" t="s">
        <v>73</v>
      </c>
      <c r="F14" s="1" t="s">
        <v>122</v>
      </c>
      <c r="G14" s="1" t="s">
        <v>123</v>
      </c>
      <c r="H14" s="1" t="s">
        <v>124</v>
      </c>
      <c r="I14" s="1" t="s">
        <v>181</v>
      </c>
      <c r="J14" s="1" t="s">
        <v>126</v>
      </c>
      <c r="K14" s="1" t="s">
        <v>181</v>
      </c>
      <c r="L14" s="1" t="s">
        <v>181</v>
      </c>
      <c r="M14" s="1" t="s">
        <v>138</v>
      </c>
      <c r="N14" s="1" t="s">
        <v>138</v>
      </c>
      <c r="O14" s="1" t="s">
        <v>129</v>
      </c>
      <c r="P14" s="1" t="s">
        <v>130</v>
      </c>
      <c r="Q14" s="1" t="s">
        <v>182</v>
      </c>
      <c r="R14" s="1" t="s">
        <v>132</v>
      </c>
      <c r="S14" s="1" t="s">
        <v>133</v>
      </c>
      <c r="T14" s="1" t="s">
        <v>134</v>
      </c>
    </row>
    <row r="15" s="1" customFormat="1" spans="1:20">
      <c r="A15" s="3">
        <v>16260233286</v>
      </c>
      <c r="B15" s="1" t="s">
        <v>122</v>
      </c>
      <c r="C15" s="1" t="s">
        <v>183</v>
      </c>
      <c r="D15" s="1" t="s">
        <v>164</v>
      </c>
      <c r="E15" s="1" t="s">
        <v>74</v>
      </c>
      <c r="F15" s="1" t="s">
        <v>122</v>
      </c>
      <c r="G15" s="1" t="s">
        <v>123</v>
      </c>
      <c r="H15" s="1" t="s">
        <v>124</v>
      </c>
      <c r="I15" s="1" t="s">
        <v>165</v>
      </c>
      <c r="J15" s="1" t="s">
        <v>126</v>
      </c>
      <c r="K15" s="1" t="s">
        <v>165</v>
      </c>
      <c r="L15" s="1" t="s">
        <v>165</v>
      </c>
      <c r="M15" s="1" t="s">
        <v>138</v>
      </c>
      <c r="N15" s="1" t="s">
        <v>138</v>
      </c>
      <c r="O15" s="1" t="s">
        <v>129</v>
      </c>
      <c r="P15" s="1" t="s">
        <v>130</v>
      </c>
      <c r="Q15" s="1" t="s">
        <v>184</v>
      </c>
      <c r="R15" s="1" t="s">
        <v>132</v>
      </c>
      <c r="S15" s="1" t="s">
        <v>133</v>
      </c>
      <c r="T15" s="1" t="s">
        <v>134</v>
      </c>
    </row>
    <row r="16" s="1" customFormat="1" spans="1:20">
      <c r="A16" s="3">
        <v>16262674969</v>
      </c>
      <c r="B16" s="1" t="s">
        <v>122</v>
      </c>
      <c r="C16" s="1" t="s">
        <v>185</v>
      </c>
      <c r="D16" s="1" t="s">
        <v>186</v>
      </c>
      <c r="E16" s="1" t="s">
        <v>77</v>
      </c>
      <c r="F16" s="1" t="s">
        <v>122</v>
      </c>
      <c r="G16" s="1" t="s">
        <v>123</v>
      </c>
      <c r="H16" s="1" t="s">
        <v>124</v>
      </c>
      <c r="I16" s="1" t="s">
        <v>187</v>
      </c>
      <c r="J16" s="1" t="s">
        <v>126</v>
      </c>
      <c r="K16" s="1" t="s">
        <v>187</v>
      </c>
      <c r="L16" s="1" t="s">
        <v>187</v>
      </c>
      <c r="M16" s="1" t="s">
        <v>138</v>
      </c>
      <c r="N16" s="1" t="s">
        <v>138</v>
      </c>
      <c r="O16" s="1" t="s">
        <v>129</v>
      </c>
      <c r="P16" s="1" t="s">
        <v>130</v>
      </c>
      <c r="Q16" s="1" t="s">
        <v>188</v>
      </c>
      <c r="R16" s="1" t="s">
        <v>132</v>
      </c>
      <c r="S16" s="1" t="s">
        <v>133</v>
      </c>
      <c r="T16" s="1" t="s">
        <v>134</v>
      </c>
    </row>
    <row r="17" s="1" customFormat="1" spans="1:20">
      <c r="A17" s="3">
        <v>16263295869</v>
      </c>
      <c r="B17" s="1" t="s">
        <v>122</v>
      </c>
      <c r="C17" s="1" t="s">
        <v>189</v>
      </c>
      <c r="D17" s="1" t="s">
        <v>190</v>
      </c>
      <c r="E17" s="1" t="s">
        <v>80</v>
      </c>
      <c r="F17" s="1" t="s">
        <v>122</v>
      </c>
      <c r="G17" s="1" t="s">
        <v>123</v>
      </c>
      <c r="H17" s="1" t="s">
        <v>124</v>
      </c>
      <c r="I17" s="1" t="s">
        <v>191</v>
      </c>
      <c r="J17" s="1" t="s">
        <v>126</v>
      </c>
      <c r="K17" s="1" t="s">
        <v>191</v>
      </c>
      <c r="L17" s="1" t="s">
        <v>191</v>
      </c>
      <c r="M17" s="1" t="s">
        <v>138</v>
      </c>
      <c r="N17" s="1" t="s">
        <v>138</v>
      </c>
      <c r="O17" s="1" t="s">
        <v>129</v>
      </c>
      <c r="P17" s="1" t="s">
        <v>130</v>
      </c>
      <c r="Q17" s="1" t="s">
        <v>192</v>
      </c>
      <c r="R17" s="1" t="s">
        <v>132</v>
      </c>
      <c r="S17" s="1" t="s">
        <v>133</v>
      </c>
      <c r="T17" s="1" t="s">
        <v>134</v>
      </c>
    </row>
    <row r="18" s="1" customFormat="1" spans="1:20">
      <c r="A18" s="3">
        <v>16263526501</v>
      </c>
      <c r="B18" s="1" t="s">
        <v>122</v>
      </c>
      <c r="C18" s="1" t="s">
        <v>193</v>
      </c>
      <c r="D18" s="1" t="s">
        <v>194</v>
      </c>
      <c r="E18" s="1" t="s">
        <v>83</v>
      </c>
      <c r="F18" s="1" t="s">
        <v>122</v>
      </c>
      <c r="G18" s="1" t="s">
        <v>123</v>
      </c>
      <c r="H18" s="1" t="s">
        <v>124</v>
      </c>
      <c r="I18" s="1" t="s">
        <v>195</v>
      </c>
      <c r="J18" s="1" t="s">
        <v>126</v>
      </c>
      <c r="K18" s="1" t="s">
        <v>195</v>
      </c>
      <c r="L18" s="1" t="s">
        <v>195</v>
      </c>
      <c r="M18" s="1" t="s">
        <v>138</v>
      </c>
      <c r="N18" s="1" t="s">
        <v>138</v>
      </c>
      <c r="O18" s="1" t="s">
        <v>129</v>
      </c>
      <c r="P18" s="1" t="s">
        <v>130</v>
      </c>
      <c r="Q18" s="1" t="s">
        <v>196</v>
      </c>
      <c r="R18" s="1" t="s">
        <v>132</v>
      </c>
      <c r="S18" s="1" t="s">
        <v>133</v>
      </c>
      <c r="T18" s="1" t="s">
        <v>134</v>
      </c>
    </row>
    <row r="19" s="1" customFormat="1" spans="1:20">
      <c r="A19" s="3">
        <v>16263611135</v>
      </c>
      <c r="B19" s="1" t="s">
        <v>122</v>
      </c>
      <c r="C19" s="1" t="s">
        <v>197</v>
      </c>
      <c r="D19" s="1" t="s">
        <v>198</v>
      </c>
      <c r="E19" s="1" t="s">
        <v>87</v>
      </c>
      <c r="F19" s="1" t="s">
        <v>122</v>
      </c>
      <c r="G19" s="1" t="s">
        <v>123</v>
      </c>
      <c r="H19" s="1" t="s">
        <v>124</v>
      </c>
      <c r="I19" s="1" t="s">
        <v>199</v>
      </c>
      <c r="J19" s="1" t="s">
        <v>126</v>
      </c>
      <c r="K19" s="1" t="s">
        <v>199</v>
      </c>
      <c r="L19" s="1" t="s">
        <v>199</v>
      </c>
      <c r="M19" s="1" t="s">
        <v>138</v>
      </c>
      <c r="N19" s="1" t="s">
        <v>138</v>
      </c>
      <c r="O19" s="1" t="s">
        <v>129</v>
      </c>
      <c r="P19" s="1" t="s">
        <v>130</v>
      </c>
      <c r="Q19" s="1" t="s">
        <v>200</v>
      </c>
      <c r="R19" s="1" t="s">
        <v>132</v>
      </c>
      <c r="S19" s="1" t="s">
        <v>133</v>
      </c>
      <c r="T19" s="1" t="s">
        <v>134</v>
      </c>
    </row>
    <row r="20" s="1" customFormat="1" spans="1:20">
      <c r="A20" s="3">
        <v>16263937344</v>
      </c>
      <c r="B20" s="1" t="s">
        <v>122</v>
      </c>
      <c r="C20" s="1" t="s">
        <v>201</v>
      </c>
      <c r="D20" s="1" t="s">
        <v>202</v>
      </c>
      <c r="E20" s="1" t="s">
        <v>91</v>
      </c>
      <c r="F20" s="1" t="s">
        <v>122</v>
      </c>
      <c r="G20" s="1" t="s">
        <v>123</v>
      </c>
      <c r="H20" s="1" t="s">
        <v>124</v>
      </c>
      <c r="I20" s="1" t="s">
        <v>129</v>
      </c>
      <c r="J20" s="1" t="s">
        <v>126</v>
      </c>
      <c r="K20" s="1" t="s">
        <v>129</v>
      </c>
      <c r="L20" s="1" t="s">
        <v>129</v>
      </c>
      <c r="M20" s="1" t="s">
        <v>138</v>
      </c>
      <c r="N20" s="1" t="s">
        <v>138</v>
      </c>
      <c r="O20" s="1" t="s">
        <v>129</v>
      </c>
      <c r="P20" s="1" t="s">
        <v>130</v>
      </c>
      <c r="Q20" s="1" t="s">
        <v>203</v>
      </c>
      <c r="R20" s="1" t="s">
        <v>132</v>
      </c>
      <c r="S20" s="1" t="s">
        <v>133</v>
      </c>
      <c r="T20" s="1" t="s">
        <v>134</v>
      </c>
    </row>
    <row r="21" s="1" customFormat="1" spans="1:20">
      <c r="A21" s="3">
        <v>16264702715</v>
      </c>
      <c r="B21" s="1" t="s">
        <v>122</v>
      </c>
      <c r="C21" s="1" t="s">
        <v>204</v>
      </c>
      <c r="D21" s="1" t="s">
        <v>205</v>
      </c>
      <c r="E21" s="1" t="s">
        <v>94</v>
      </c>
      <c r="F21" s="1" t="s">
        <v>122</v>
      </c>
      <c r="G21" s="1" t="s">
        <v>123</v>
      </c>
      <c r="H21" s="1" t="s">
        <v>124</v>
      </c>
      <c r="I21" s="1" t="s">
        <v>206</v>
      </c>
      <c r="J21" s="1" t="s">
        <v>126</v>
      </c>
      <c r="K21" s="1" t="s">
        <v>206</v>
      </c>
      <c r="L21" s="1" t="s">
        <v>206</v>
      </c>
      <c r="M21" s="1" t="s">
        <v>138</v>
      </c>
      <c r="N21" s="1" t="s">
        <v>138</v>
      </c>
      <c r="O21" s="1" t="s">
        <v>129</v>
      </c>
      <c r="P21" s="1" t="s">
        <v>130</v>
      </c>
      <c r="Q21" s="1" t="s">
        <v>207</v>
      </c>
      <c r="R21" s="1" t="s">
        <v>132</v>
      </c>
      <c r="S21" s="1" t="s">
        <v>133</v>
      </c>
      <c r="T21" s="1" t="s">
        <v>134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2021-09-27T08:59:40Z</dcterms:created>
  <dcterms:modified xsi:type="dcterms:W3CDTF">2021-09-27T09:06:34Z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78DFA88B78EC4EB3AAF799D264F48D24</vt:lpwstr>
  </property>
  <property fmtid="{D5CDD505-2E9C-101B-9397-08002B2CF9AE}" pid="3" name="KSOProductBuildVer">
    <vt:lpwstr>2052-11.1.0.10938</vt:lpwstr>
  </property>
</Properties>
</file>