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<sst xmlns="http://schemas.openxmlformats.org/spreadsheetml/2006/main" count="799" uniqueCount="260">
  <si>
    <t>去哪儿网酒店预付对账单</t>
  </si>
  <si>
    <t>供应商名称：</t>
  </si>
  <si>
    <t>趣悠游</t>
  </si>
  <si>
    <t>结算周期：</t>
  </si>
  <si>
    <t>2021-09-20至2021-09-26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</si>
  <si>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</si>
  <si>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</si>
  <si>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</si>
  <si>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</si>
  <si>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</si>
  <si>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</si>
  <si>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</si>
  <si>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</si>
  <si>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</si>
  <si>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</si>
  <si>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</si>
  <si>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</si>
  <si>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</si>
  <si>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</si>
  <si>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</si>
  <si>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¥18,107.00</t>
  </si>
  <si>
    <t>¥6,151.00</t>
  </si>
  <si>
    <t>¥1,028.00</t>
  </si>
  <si>
    <t>¥10,928.00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</si>
  <si>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</si>
  <si>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</si>
  <si>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</si>
  <si>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</si>
  <si>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</si>
  <si>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</si>
  <si>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</si>
  <si>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</si>
  <si>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</si>
  <si>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</si>
  <si>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</si>
  <si>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</si>
  <si>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</si>
  <si>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</si>
  <si>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</si>
  <si>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</si>
  <si>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</si>
  <si>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</si>
  <si>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</si>
  <si>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</si>
  <si>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</si>
  <si>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</si>
  <si>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</si>
  <si>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</si>
  <si>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</si>
  <si>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</si>
  <si>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</si>
  <si>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</si>
  <si>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</si>
  <si>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</si>
  <si>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</si>
  <si>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</si>
  <si>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</si>
  <si>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</si>
  <si>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</si>
  <si>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</si>
  <si>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</si>
  <si>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</si>
  <si>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</si>
  <si>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</si>
  <si>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</si>
  <si>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</si>
  <si>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</si>
  <si>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</si>
  <si>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</si>
  <si>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</si>
  <si>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702760716164</t>
  </si>
  <si>
    <t>2259128</t>
  </si>
  <si>
    <t>酒店预付</t>
  </si>
  <si>
    <t>否</t>
  </si>
  <si>
    <t>普通</t>
  </si>
  <si>
    <t>197280359</t>
  </si>
  <si>
    <t>迪拜克里克喜来登酒店</t>
  </si>
  <si>
    <t>1626188</t>
  </si>
  <si>
    <t>LAU/HIUPAN</t>
  </si>
  <si>
    <t>2021-09-19</t>
  </si>
  <si>
    <t>2021-09-20</t>
  </si>
  <si>
    <t>¥467.00</t>
  </si>
  <si>
    <t>¥35.00</t>
  </si>
  <si>
    <t>¥432.00</t>
  </si>
  <si>
    <t>Deluxe  City view Room</t>
  </si>
  <si>
    <t>WEBSITE</t>
  </si>
  <si>
    <t>702617298038</t>
  </si>
  <si>
    <t>2090295</t>
  </si>
  <si>
    <t>203704382</t>
  </si>
  <si>
    <t>洛杉矶国际机场温德姆蔚景酒店</t>
  </si>
  <si>
    <t>SHEN/SICONG|ZHAO/HANZHANG</t>
  </si>
  <si>
    <t>2021-04-29</t>
  </si>
  <si>
    <t>¥502.00</t>
  </si>
  <si>
    <t>¥34.00</t>
  </si>
  <si>
    <t>¥468.00</t>
  </si>
  <si>
    <t>king bed room (non smoking)</t>
  </si>
  <si>
    <t>702757137306</t>
  </si>
  <si>
    <t>2255378</t>
  </si>
  <si>
    <t>221835647</t>
  </si>
  <si>
    <t>香港万丽海景酒店</t>
  </si>
  <si>
    <t>WANG/HUILIAN</t>
  </si>
  <si>
    <t>2021-09-16</t>
  </si>
  <si>
    <t>2021-09-21</t>
  </si>
  <si>
    <t>¥2,448.00</t>
  </si>
  <si>
    <t>¥224.00</t>
  </si>
  <si>
    <t>¥2,224.00</t>
  </si>
  <si>
    <t>Sea view Twin Room</t>
  </si>
  <si>
    <t>702762816849</t>
  </si>
  <si>
    <t>2260474</t>
  </si>
  <si>
    <t>SONG/XIN</t>
  </si>
  <si>
    <t>2021-09-22</t>
  </si>
  <si>
    <t>¥742.00</t>
  </si>
  <si>
    <t>¥75.00</t>
  </si>
  <si>
    <t>¥667.00</t>
  </si>
  <si>
    <t>deluxe king room with city view</t>
  </si>
  <si>
    <t>702763481040</t>
  </si>
  <si>
    <t>2260947</t>
  </si>
  <si>
    <t>221839733</t>
  </si>
  <si>
    <t>香港沙田万怡酒店</t>
  </si>
  <si>
    <t>HUANG/XIJUAN</t>
  </si>
  <si>
    <t>2021-09-23</t>
  </si>
  <si>
    <t>¥640.00</t>
  </si>
  <si>
    <t>¥59.00</t>
  </si>
  <si>
    <t>¥581.00</t>
  </si>
  <si>
    <t>Deluxe King Guest Room</t>
  </si>
  <si>
    <t>702764847688</t>
  </si>
  <si>
    <t>2262338</t>
  </si>
  <si>
    <t>197284793</t>
  </si>
  <si>
    <t>伦敦伯爵府宜必思酒店</t>
  </si>
  <si>
    <t>GONG/RONG</t>
  </si>
  <si>
    <t>2021-09-25</t>
  </si>
  <si>
    <t>2021-10-02</t>
  </si>
  <si>
    <t>¥5,873.00</t>
  </si>
  <si>
    <t>2021-09-23 18:56:57</t>
  </si>
  <si>
    <t>Superior Double Room</t>
  </si>
  <si>
    <t>702764413790</t>
  </si>
  <si>
    <t>2262028</t>
  </si>
  <si>
    <t>221883146</t>
  </si>
  <si>
    <t>万豪村奥兰多布埃纳维斯塔湖春季山丘套房万豪酒店</t>
  </si>
  <si>
    <t>ZHOU/DONGNI</t>
  </si>
  <si>
    <t>2021-09-24</t>
  </si>
  <si>
    <t>¥472.00</t>
  </si>
  <si>
    <t>¥44.00</t>
  </si>
  <si>
    <t>¥428.00</t>
  </si>
  <si>
    <t>2 Double Studio Sofabed</t>
  </si>
  <si>
    <t>702766478813</t>
  </si>
  <si>
    <t>2264103</t>
  </si>
  <si>
    <t>221842448</t>
  </si>
  <si>
    <t>澳门帝濠酒店</t>
  </si>
  <si>
    <t>LI/XIANGYANG</t>
  </si>
  <si>
    <t>2021-09-26</t>
  </si>
  <si>
    <t>¥278.00</t>
  </si>
  <si>
    <t>2021-09-25 10:13:56</t>
  </si>
  <si>
    <t>Deluxe Twin Room</t>
  </si>
  <si>
    <t>702750526340</t>
  </si>
  <si>
    <t>2248272</t>
  </si>
  <si>
    <t>240121325</t>
  </si>
  <si>
    <t>菲利波酒店</t>
  </si>
  <si>
    <t>MENG/HAN</t>
  </si>
  <si>
    <t>2021-09-09</t>
  </si>
  <si>
    <t>¥682.00</t>
  </si>
  <si>
    <t>¥56.00</t>
  </si>
  <si>
    <t>¥626.00</t>
  </si>
  <si>
    <t>Double Room</t>
  </si>
  <si>
    <t>702765796343</t>
  </si>
  <si>
    <t>2262909</t>
  </si>
  <si>
    <t>702753232699</t>
  </si>
  <si>
    <t>2251059</t>
  </si>
  <si>
    <t>221839022</t>
  </si>
  <si>
    <t>香港都会海逸酒店</t>
  </si>
  <si>
    <t>ZHU/LIUYING</t>
  </si>
  <si>
    <t>2021-09-12</t>
  </si>
  <si>
    <t>¥3,360.00</t>
  </si>
  <si>
    <t>¥259.00</t>
  </si>
  <si>
    <t>¥3,101.00</t>
  </si>
  <si>
    <t>Superior  Room</t>
  </si>
  <si>
    <t>702766025870</t>
  </si>
  <si>
    <t>2264655</t>
  </si>
  <si>
    <t>197283206</t>
  </si>
  <si>
    <t>阿布扎比康莱德阿提哈德塔楼酒店</t>
  </si>
  <si>
    <t>FEINAN/LI</t>
  </si>
  <si>
    <t>¥2,171.00</t>
  </si>
  <si>
    <t>¥198.00</t>
  </si>
  <si>
    <t>¥1,973.00</t>
  </si>
  <si>
    <t>Two Bedroom Apartment with Sea View</t>
  </si>
  <si>
    <t>合计</t>
  </si>
  <si>
    <t/>
  </si>
  <si>
    <t>¥11,956.00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</si>
  <si>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</si>
  <si>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</si>
  <si>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</si>
  <si>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</si>
  <si>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</si>
  <si>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</si>
  <si>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</si>
  <si>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</si>
  <si>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</si>
  <si>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A210928092322481</t>
  </si>
  <si>
    <r>
      <t>总计：</t>
    </r>
    <r>
      <rPr>
        <sz val="10"/>
        <rFont val="Arial"/>
        <charset val="134"/>
      </rPr>
      <t>10928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</si>
  <si>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</si>
  <si>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</si>
  <si>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</si>
  <si>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</si>
  <si>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</si>
  <si>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</si>
  <si>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</si>
  <si>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</si>
  <si>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</si>
  <si>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</si>
  <si>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</si>
  <si>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</si>
  <si>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</si>
  <si>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</si>
  <si>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</si>
  <si>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</si>
  <si>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SHEN SICONG,ZHAO HANZHANG</t>
  </si>
  <si>
    <t>退房日周结</t>
  </si>
  <si>
    <t>468.00</t>
  </si>
  <si>
    <t>RMB</t>
  </si>
  <si>
    <t>0</t>
  </si>
  <si>
    <t>0.00</t>
  </si>
  <si>
    <t>趣悠游国际直连</t>
  </si>
  <si>
    <t>2021-04-29 11:19:37</t>
  </si>
  <si>
    <t>广州汇登信息科技有限公司</t>
  </si>
  <si>
    <t>直连</t>
  </si>
  <si>
    <t>702740387910</t>
  </si>
  <si>
    <t>2021-08-30</t>
  </si>
  <si>
    <t>2237275</t>
  </si>
  <si>
    <t>金色郁金香仁川机场酒店</t>
  </si>
  <si>
    <t>WANG CHU</t>
  </si>
  <si>
    <t>404.00</t>
  </si>
  <si>
    <t>-404</t>
  </si>
  <si>
    <t>2021-08-30 15:54:21</t>
  </si>
  <si>
    <t>MENG HAN</t>
  </si>
  <si>
    <t>626.00</t>
  </si>
  <si>
    <t>2021-09-09 17:07:27</t>
  </si>
  <si>
    <t>ZHU LIUYING</t>
  </si>
  <si>
    <t>3101.00</t>
  </si>
  <si>
    <t>2021-09-12 08:27:15</t>
  </si>
  <si>
    <t>WANG HUILIAN</t>
  </si>
  <si>
    <t>2224.00</t>
  </si>
  <si>
    <t>2021-09-16 10:53:09</t>
  </si>
  <si>
    <t>迪拜河喜来登大酒店</t>
  </si>
  <si>
    <t>LAU HIUPAN</t>
  </si>
  <si>
    <t>432.00</t>
  </si>
  <si>
    <t>2021-09-19 19:50:02</t>
  </si>
  <si>
    <t>SONG XIN</t>
  </si>
  <si>
    <t>667.00</t>
  </si>
  <si>
    <t>2021-09-21 15:57:41</t>
  </si>
  <si>
    <t>HUANG XIJUAN</t>
  </si>
  <si>
    <t>581.00</t>
  </si>
  <si>
    <t>2021-09-22 10:05:31</t>
  </si>
  <si>
    <t>ZHOU DONGNI</t>
  </si>
  <si>
    <t>428.00</t>
  </si>
  <si>
    <t>2021-09-23 12:51:08</t>
  </si>
  <si>
    <t>2021-09-24 09:32:45</t>
  </si>
  <si>
    <t>卓美亚阿联酋联合大厦酒店</t>
  </si>
  <si>
    <t>FEINAN LI</t>
  </si>
  <si>
    <t>1973.00</t>
  </si>
  <si>
    <t>2021-09-25 19:52:40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</si>
</sst>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7" borderId="13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32" fillId="27" borderId="15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79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79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75</v>
      </c>
      <c r="H5" s="7" t="s">
        <v>76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102</v>
      </c>
      <c r="O5" s="7" t="s">
        <v>102</v>
      </c>
      <c r="P5" s="7" t="s">
        <v>110</v>
      </c>
      <c r="Q5" s="7"/>
      <c r="R5" s="11" t="s">
        <v>111</v>
      </c>
      <c r="S5" s="12" t="s">
        <v>19</v>
      </c>
      <c r="T5" s="7"/>
      <c r="U5" s="11" t="s">
        <v>19</v>
      </c>
      <c r="V5" s="11" t="s">
        <v>111</v>
      </c>
      <c r="W5" s="12" t="s">
        <v>112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117</v>
      </c>
      <c r="H6" s="7" t="s">
        <v>118</v>
      </c>
      <c r="I6" s="7" t="s">
        <v>77</v>
      </c>
      <c r="J6" s="7" t="s">
        <v>2</v>
      </c>
      <c r="K6" s="7" t="s">
        <v>119</v>
      </c>
      <c r="L6" s="7">
        <v>1</v>
      </c>
      <c r="M6" s="7">
        <v>1</v>
      </c>
      <c r="N6" s="7" t="s">
        <v>110</v>
      </c>
      <c r="O6" s="7" t="s">
        <v>110</v>
      </c>
      <c r="P6" s="7" t="s">
        <v>120</v>
      </c>
      <c r="Q6" s="7"/>
      <c r="R6" s="11" t="s">
        <v>121</v>
      </c>
      <c r="S6" s="12" t="s">
        <v>19</v>
      </c>
      <c r="T6" s="7"/>
      <c r="U6" s="11" t="s">
        <v>19</v>
      </c>
      <c r="V6" s="11" t="s">
        <v>121</v>
      </c>
      <c r="W6" s="12" t="s">
        <v>122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127</v>
      </c>
      <c r="H7" s="7" t="s">
        <v>128</v>
      </c>
      <c r="I7" s="7" t="s">
        <v>77</v>
      </c>
      <c r="J7" s="7" t="s">
        <v>2</v>
      </c>
      <c r="K7" s="7" t="s">
        <v>129</v>
      </c>
      <c r="L7" s="7">
        <v>1</v>
      </c>
      <c r="M7" s="7">
        <v>7</v>
      </c>
      <c r="N7" s="7" t="s">
        <v>120</v>
      </c>
      <c r="O7" s="7" t="s">
        <v>130</v>
      </c>
      <c r="P7" s="7" t="s">
        <v>131</v>
      </c>
      <c r="Q7" s="7"/>
      <c r="R7" s="11" t="s">
        <v>132</v>
      </c>
      <c r="S7" s="12" t="s">
        <v>132</v>
      </c>
      <c r="T7" s="7" t="s">
        <v>133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134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137</v>
      </c>
      <c r="H8" s="7" t="s">
        <v>138</v>
      </c>
      <c r="I8" s="7" t="s">
        <v>77</v>
      </c>
      <c r="J8" s="7" t="s">
        <v>2</v>
      </c>
      <c r="K8" s="7" t="s">
        <v>139</v>
      </c>
      <c r="L8" s="7">
        <v>1</v>
      </c>
      <c r="M8" s="7">
        <v>1</v>
      </c>
      <c r="N8" s="7" t="s">
        <v>120</v>
      </c>
      <c r="O8" s="7" t="s">
        <v>120</v>
      </c>
      <c r="P8" s="7" t="s">
        <v>140</v>
      </c>
      <c r="Q8" s="7"/>
      <c r="R8" s="11" t="s">
        <v>141</v>
      </c>
      <c r="S8" s="12" t="s">
        <v>19</v>
      </c>
      <c r="T8" s="7"/>
      <c r="U8" s="11" t="s">
        <v>19</v>
      </c>
      <c r="V8" s="11" t="s">
        <v>141</v>
      </c>
      <c r="W8" s="12" t="s">
        <v>142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145</v>
      </c>
      <c r="B9" s="6" t="s">
        <v>146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147</v>
      </c>
      <c r="H9" s="7" t="s">
        <v>148</v>
      </c>
      <c r="I9" s="7" t="s">
        <v>77</v>
      </c>
      <c r="J9" s="7" t="s">
        <v>2</v>
      </c>
      <c r="K9" s="7" t="s">
        <v>149</v>
      </c>
      <c r="L9" s="7">
        <v>1</v>
      </c>
      <c r="M9" s="7">
        <v>1</v>
      </c>
      <c r="N9" s="7" t="s">
        <v>130</v>
      </c>
      <c r="O9" s="7" t="s">
        <v>130</v>
      </c>
      <c r="P9" s="7" t="s">
        <v>150</v>
      </c>
      <c r="Q9" s="7"/>
      <c r="R9" s="11" t="s">
        <v>151</v>
      </c>
      <c r="S9" s="12" t="s">
        <v>151</v>
      </c>
      <c r="T9" s="7" t="s">
        <v>152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153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154</v>
      </c>
      <c r="B10" s="6" t="s">
        <v>155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156</v>
      </c>
      <c r="H10" s="7" t="s">
        <v>157</v>
      </c>
      <c r="I10" s="7" t="s">
        <v>77</v>
      </c>
      <c r="J10" s="7" t="s">
        <v>2</v>
      </c>
      <c r="K10" s="7" t="s">
        <v>158</v>
      </c>
      <c r="L10" s="7">
        <v>1</v>
      </c>
      <c r="M10" s="7">
        <v>2</v>
      </c>
      <c r="N10" s="7" t="s">
        <v>159</v>
      </c>
      <c r="O10" s="7" t="s">
        <v>120</v>
      </c>
      <c r="P10" s="7" t="s">
        <v>130</v>
      </c>
      <c r="Q10" s="7"/>
      <c r="R10" s="11" t="s">
        <v>160</v>
      </c>
      <c r="S10" s="12" t="s">
        <v>19</v>
      </c>
      <c r="T10" s="7"/>
      <c r="U10" s="11" t="s">
        <v>19</v>
      </c>
      <c r="V10" s="11" t="s">
        <v>160</v>
      </c>
      <c r="W10" s="12" t="s">
        <v>161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164</v>
      </c>
      <c r="B11" s="6" t="s">
        <v>165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137</v>
      </c>
      <c r="H11" s="7" t="s">
        <v>138</v>
      </c>
      <c r="I11" s="7" t="s">
        <v>77</v>
      </c>
      <c r="J11" s="7" t="s">
        <v>2</v>
      </c>
      <c r="K11" s="7" t="s">
        <v>139</v>
      </c>
      <c r="L11" s="7">
        <v>1</v>
      </c>
      <c r="M11" s="7">
        <v>1</v>
      </c>
      <c r="N11" s="7" t="s">
        <v>140</v>
      </c>
      <c r="O11" s="7" t="s">
        <v>140</v>
      </c>
      <c r="P11" s="7" t="s">
        <v>130</v>
      </c>
      <c r="Q11" s="7"/>
      <c r="R11" s="11" t="s">
        <v>141</v>
      </c>
      <c r="S11" s="12" t="s">
        <v>19</v>
      </c>
      <c r="T11" s="7"/>
      <c r="U11" s="11" t="s">
        <v>19</v>
      </c>
      <c r="V11" s="11" t="s">
        <v>141</v>
      </c>
      <c r="W11" s="12" t="s">
        <v>142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143</v>
      </c>
      <c r="AD11" t="s">
        <v>6</v>
      </c>
      <c r="AE11" t="s">
        <v>144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166</v>
      </c>
      <c r="B12" s="6" t="s">
        <v>167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168</v>
      </c>
      <c r="H12" s="7" t="s">
        <v>169</v>
      </c>
      <c r="I12" s="7" t="s">
        <v>77</v>
      </c>
      <c r="J12" s="7" t="s">
        <v>2</v>
      </c>
      <c r="K12" s="7" t="s">
        <v>170</v>
      </c>
      <c r="L12" s="7">
        <v>1</v>
      </c>
      <c r="M12" s="7">
        <v>7</v>
      </c>
      <c r="N12" s="7" t="s">
        <v>171</v>
      </c>
      <c r="O12" s="7" t="s">
        <v>79</v>
      </c>
      <c r="P12" s="7" t="s">
        <v>150</v>
      </c>
      <c r="Q12" s="7"/>
      <c r="R12" s="11" t="s">
        <v>172</v>
      </c>
      <c r="S12" s="12" t="s">
        <v>19</v>
      </c>
      <c r="T12" s="7"/>
      <c r="U12" s="11" t="s">
        <v>19</v>
      </c>
      <c r="V12" s="11" t="s">
        <v>172</v>
      </c>
      <c r="W12" s="12" t="s">
        <v>173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174</v>
      </c>
      <c r="AD12" t="s">
        <v>6</v>
      </c>
      <c r="AE12" t="s">
        <v>175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176</v>
      </c>
      <c r="B13" s="6" t="s">
        <v>177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178</v>
      </c>
      <c r="H13" s="7" t="s">
        <v>179</v>
      </c>
      <c r="I13" s="7" t="s">
        <v>77</v>
      </c>
      <c r="J13" s="7" t="s">
        <v>2</v>
      </c>
      <c r="K13" s="7" t="s">
        <v>180</v>
      </c>
      <c r="L13" s="7">
        <v>1</v>
      </c>
      <c r="M13" s="7">
        <v>1</v>
      </c>
      <c r="N13" s="7" t="s">
        <v>130</v>
      </c>
      <c r="O13" s="7" t="s">
        <v>130</v>
      </c>
      <c r="P13" s="7" t="s">
        <v>150</v>
      </c>
      <c r="Q13" s="7"/>
      <c r="R13" s="11" t="s">
        <v>181</v>
      </c>
      <c r="S13" s="12" t="s">
        <v>19</v>
      </c>
      <c r="T13" s="7"/>
      <c r="U13" s="11" t="s">
        <v>19</v>
      </c>
      <c r="V13" s="11" t="s">
        <v>181</v>
      </c>
      <c r="W13" s="12" t="s">
        <v>182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183</v>
      </c>
      <c r="AD13" t="s">
        <v>6</v>
      </c>
      <c r="AE13" t="s">
        <v>184</v>
      </c>
      <c r="AF13" t="s">
        <v>85</v>
      </c>
      <c r="AG13" t="s">
        <v>73</v>
      </c>
      <c r="AH13" t="s">
        <v>19</v>
      </c>
    </row>
    <row r="14" customHeight="1" spans="1:32">
      <c r="A14" s="10" t="s">
        <v>185</v>
      </c>
      <c r="B14" s="10"/>
      <c r="C14" s="10" t="s">
        <v>186</v>
      </c>
      <c r="D14" s="10"/>
      <c r="E14" s="10"/>
      <c r="F14" s="10"/>
      <c r="G14" s="10" t="s">
        <v>186</v>
      </c>
      <c r="H14" s="10" t="s">
        <v>186</v>
      </c>
      <c r="I14" s="10" t="s">
        <v>186</v>
      </c>
      <c r="J14" s="10" t="s">
        <v>186</v>
      </c>
      <c r="K14" s="10" t="s">
        <v>186</v>
      </c>
      <c r="L14" s="10" t="s">
        <v>186</v>
      </c>
      <c r="M14" s="10" t="s">
        <v>186</v>
      </c>
      <c r="N14" s="10" t="s">
        <v>186</v>
      </c>
      <c r="O14" s="10" t="s">
        <v>186</v>
      </c>
      <c r="P14" s="10" t="s">
        <v>186</v>
      </c>
      <c r="Q14" s="10"/>
      <c r="R14" s="13" t="s">
        <v>20</v>
      </c>
      <c r="S14" s="13" t="s">
        <v>21</v>
      </c>
      <c r="T14" s="10" t="s">
        <v>186</v>
      </c>
      <c r="U14" s="13"/>
      <c r="V14" s="13" t="s">
        <v>187</v>
      </c>
      <c r="W14" s="13" t="s">
        <v>22</v>
      </c>
      <c r="X14" s="13"/>
      <c r="Y14" s="13"/>
      <c r="Z14" s="13"/>
      <c r="AA14" s="10"/>
      <c r="AB14" s="13"/>
      <c r="AC14" s="10"/>
      <c r="AD14" s="10" t="s">
        <v>186</v>
      </c>
      <c r="AE14" s="10"/>
      <c r="AF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188</v>
      </c>
      <c r="B1" s="4" t="s">
        <v>189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190</v>
      </c>
      <c r="H1" s="4" t="s">
        <v>191</v>
      </c>
      <c r="I1" s="4" t="s">
        <v>13</v>
      </c>
      <c r="J1" s="4" t="s">
        <v>17</v>
      </c>
      <c r="K1" s="4" t="s">
        <v>18</v>
      </c>
      <c r="L1" s="9" t="s">
        <v>192</v>
      </c>
      <c r="M1" s="4" t="s">
        <v>193</v>
      </c>
      <c r="N1" s="4" t="s">
        <v>194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C31" sqref="C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432</v>
      </c>
      <c r="E2" t="str">
        <f>VLOOKUP(A2,HOP!A:L,12,0)</f>
        <v>432.00</v>
      </c>
      <c r="F2" t="str">
        <f>VLOOKUP(A2,HOP!A:C,3,0)</f>
        <v>2259128</v>
      </c>
      <c r="G2">
        <f>D2-E2</f>
        <v>0</v>
      </c>
      <c r="H2" t="str">
        <f>$H$1&amp;F2</f>
        <v>，2259128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468</v>
      </c>
      <c r="E3" t="str">
        <f>VLOOKUP(A3,HOP!A:L,12,0)</f>
        <v>468.00</v>
      </c>
      <c r="F3" t="str">
        <f>VLOOKUP(A3,HOP!A:C,3,0)</f>
        <v>2090295</v>
      </c>
      <c r="G3">
        <f t="shared" ref="G3:G13" si="0">D3-E3</f>
        <v>0</v>
      </c>
      <c r="H3" t="str">
        <f t="shared" ref="H3:H13" si="1">$H$1&amp;F3</f>
        <v>，2090295</v>
      </c>
      <c r="I3" t="str">
        <f>VLOOKUP(A3,HOP!A:T,20,0)</f>
        <v>直连</v>
      </c>
    </row>
    <row r="4" ht="14.25" customHeight="1" spans="1:9">
      <c r="A4" s="6" t="s">
        <v>96</v>
      </c>
      <c r="B4" s="7" t="s">
        <v>79</v>
      </c>
      <c r="C4" s="7" t="s">
        <v>102</v>
      </c>
      <c r="D4" s="3">
        <v>2224</v>
      </c>
      <c r="E4" t="str">
        <f>VLOOKUP(A4,HOP!A:L,12,0)</f>
        <v>2224.00</v>
      </c>
      <c r="F4" t="str">
        <f>VLOOKUP(A4,HOP!A:C,3,0)</f>
        <v>2255378</v>
      </c>
      <c r="G4">
        <f t="shared" si="0"/>
        <v>0</v>
      </c>
      <c r="H4" t="str">
        <f t="shared" si="1"/>
        <v>，2255378</v>
      </c>
      <c r="I4" t="str">
        <f>VLOOKUP(A4,HOP!A:T,20,0)</f>
        <v>直连</v>
      </c>
    </row>
    <row r="5" ht="14.25" customHeight="1" spans="1:9">
      <c r="A5" s="6" t="s">
        <v>107</v>
      </c>
      <c r="B5" s="7" t="s">
        <v>102</v>
      </c>
      <c r="C5" s="7" t="s">
        <v>110</v>
      </c>
      <c r="D5" s="3">
        <v>667</v>
      </c>
      <c r="E5" t="str">
        <f>VLOOKUP(A5,HOP!A:L,12,0)</f>
        <v>667.00</v>
      </c>
      <c r="F5" t="str">
        <f>VLOOKUP(A5,HOP!A:C,3,0)</f>
        <v>2260474</v>
      </c>
      <c r="G5">
        <f t="shared" si="0"/>
        <v>0</v>
      </c>
      <c r="H5" t="str">
        <f t="shared" si="1"/>
        <v>，2260474</v>
      </c>
      <c r="I5" t="str">
        <f>VLOOKUP(A5,HOP!A:T,20,0)</f>
        <v>直连</v>
      </c>
    </row>
    <row r="6" ht="14.25" customHeight="1" spans="1:9">
      <c r="A6" s="6" t="s">
        <v>115</v>
      </c>
      <c r="B6" s="7" t="s">
        <v>110</v>
      </c>
      <c r="C6" s="7" t="s">
        <v>120</v>
      </c>
      <c r="D6" s="3">
        <v>581</v>
      </c>
      <c r="E6" t="str">
        <f>VLOOKUP(A6,HOP!A:L,12,0)</f>
        <v>581.00</v>
      </c>
      <c r="F6" t="str">
        <f>VLOOKUP(A6,HOP!A:C,3,0)</f>
        <v>2260947</v>
      </c>
      <c r="G6">
        <f t="shared" si="0"/>
        <v>0</v>
      </c>
      <c r="H6" t="str">
        <f t="shared" si="1"/>
        <v>，2260947</v>
      </c>
      <c r="I6" t="str">
        <f>VLOOKUP(A6,HOP!A:T,20,0)</f>
        <v>直连</v>
      </c>
    </row>
    <row r="7" ht="14.25" hidden="1" customHeight="1" spans="1:9">
      <c r="A7" s="6" t="s">
        <v>125</v>
      </c>
      <c r="B7" s="7" t="s">
        <v>130</v>
      </c>
      <c r="C7" s="7" t="s">
        <v>131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customHeight="1" spans="1:9">
      <c r="A8" s="6" t="s">
        <v>135</v>
      </c>
      <c r="B8" s="7" t="s">
        <v>120</v>
      </c>
      <c r="C8" s="7" t="s">
        <v>140</v>
      </c>
      <c r="D8" s="3">
        <v>428</v>
      </c>
      <c r="E8" t="str">
        <f>VLOOKUP(A8,HOP!A:L,12,0)</f>
        <v>428.00</v>
      </c>
      <c r="F8" t="str">
        <f>VLOOKUP(A8,HOP!A:C,3,0)</f>
        <v>2262028</v>
      </c>
      <c r="G8">
        <f t="shared" si="0"/>
        <v>0</v>
      </c>
      <c r="H8" t="str">
        <f t="shared" si="1"/>
        <v>，2262028</v>
      </c>
      <c r="I8" t="str">
        <f>VLOOKUP(A8,HOP!A:T,20,0)</f>
        <v>直连</v>
      </c>
    </row>
    <row r="9" ht="14.25" hidden="1" customHeight="1" spans="1:9">
      <c r="A9" s="6" t="s">
        <v>145</v>
      </c>
      <c r="B9" s="7" t="s">
        <v>130</v>
      </c>
      <c r="C9" s="7" t="s">
        <v>150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VLOOKUP(A9,HOP!A:T,20,0)</f>
        <v>#N/A</v>
      </c>
    </row>
    <row r="10" ht="14.25" customHeight="1" spans="1:9">
      <c r="A10" s="6" t="s">
        <v>154</v>
      </c>
      <c r="B10" s="7" t="s">
        <v>120</v>
      </c>
      <c r="C10" s="7" t="s">
        <v>130</v>
      </c>
      <c r="D10" s="3">
        <v>626</v>
      </c>
      <c r="E10" t="str">
        <f>VLOOKUP(A10,HOP!A:L,12,0)</f>
        <v>626.00</v>
      </c>
      <c r="F10" t="str">
        <f>VLOOKUP(A10,HOP!A:C,3,0)</f>
        <v>2248272</v>
      </c>
      <c r="G10">
        <f t="shared" si="0"/>
        <v>0</v>
      </c>
      <c r="H10" t="str">
        <f t="shared" si="1"/>
        <v>，2248272</v>
      </c>
      <c r="I10" t="str">
        <f>VLOOKUP(A10,HOP!A:T,20,0)</f>
        <v>直连</v>
      </c>
    </row>
    <row r="11" ht="14.25" customHeight="1" spans="1:9">
      <c r="A11" s="6" t="s">
        <v>164</v>
      </c>
      <c r="B11" s="7" t="s">
        <v>140</v>
      </c>
      <c r="C11" s="7" t="s">
        <v>130</v>
      </c>
      <c r="D11" s="3">
        <v>428</v>
      </c>
      <c r="E11" t="str">
        <f>VLOOKUP(A11,HOP!A:L,12,0)</f>
        <v>428.00</v>
      </c>
      <c r="F11" t="str">
        <f>VLOOKUP(A11,HOP!A:C,3,0)</f>
        <v>2262909</v>
      </c>
      <c r="G11">
        <f t="shared" si="0"/>
        <v>0</v>
      </c>
      <c r="H11" t="str">
        <f t="shared" si="1"/>
        <v>，2262909</v>
      </c>
      <c r="I11" t="str">
        <f>VLOOKUP(A11,HOP!A:T,20,0)</f>
        <v>直连</v>
      </c>
    </row>
    <row r="12" ht="14.25" customHeight="1" spans="1:9">
      <c r="A12" s="6" t="s">
        <v>166</v>
      </c>
      <c r="B12" s="7" t="s">
        <v>79</v>
      </c>
      <c r="C12" s="7" t="s">
        <v>150</v>
      </c>
      <c r="D12" s="3">
        <v>3101</v>
      </c>
      <c r="E12" t="str">
        <f>VLOOKUP(A12,HOP!A:L,12,0)</f>
        <v>3101.00</v>
      </c>
      <c r="F12" t="str">
        <f>VLOOKUP(A12,HOP!A:C,3,0)</f>
        <v>2251059</v>
      </c>
      <c r="G12">
        <f t="shared" si="0"/>
        <v>0</v>
      </c>
      <c r="H12" t="str">
        <f t="shared" si="1"/>
        <v>，2251059</v>
      </c>
      <c r="I12" t="str">
        <f>VLOOKUP(A12,HOP!A:T,20,0)</f>
        <v>直连</v>
      </c>
    </row>
    <row r="13" ht="14.25" customHeight="1" spans="1:9">
      <c r="A13" s="6" t="s">
        <v>176</v>
      </c>
      <c r="B13" s="7" t="s">
        <v>130</v>
      </c>
      <c r="C13" s="7" t="s">
        <v>150</v>
      </c>
      <c r="D13" s="3">
        <v>1973</v>
      </c>
      <c r="E13" t="str">
        <f>VLOOKUP(A13,HOP!A:L,12,0)</f>
        <v>1973.00</v>
      </c>
      <c r="F13" t="str">
        <f>VLOOKUP(A13,HOP!A:C,3,0)</f>
        <v>2264655</v>
      </c>
      <c r="G13">
        <f t="shared" si="0"/>
        <v>0</v>
      </c>
      <c r="H13" t="str">
        <f t="shared" si="1"/>
        <v>，2264655</v>
      </c>
      <c r="I13" t="str">
        <f>VLOOKUP(A13,HOP!A:T,20,0)</f>
        <v>直连</v>
      </c>
    </row>
    <row r="15" spans="4:4">
      <c r="D15" s="3">
        <f>SUM(D2:D14)</f>
        <v>10928</v>
      </c>
    </row>
    <row r="16" ht="14.25" spans="4:4">
      <c r="D16" s="8" t="s">
        <v>23</v>
      </c>
    </row>
    <row r="19" spans="1:1">
      <c r="A19" t="s">
        <v>197</v>
      </c>
    </row>
    <row r="20" spans="1:1">
      <c r="A20" s="5" t="s">
        <v>198</v>
      </c>
    </row>
  </sheetData>
  <autoFilter ref="A1:I13">
    <filterColumn colId="3">
      <filters>
        <filter val="428.00"/>
        <filter val="432.00"/>
        <filter val="468.00"/>
        <filter val="581.00"/>
        <filter val="626.00"/>
        <filter val="667.00"/>
        <filter val="3,101.00"/>
        <filter val="2,224.00"/>
        <filter val="1,973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199</v>
      </c>
      <c r="B1" s="2" t="s">
        <v>200</v>
      </c>
      <c r="C1" s="2" t="s">
        <v>201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202</v>
      </c>
      <c r="I1" s="2" t="s">
        <v>203</v>
      </c>
      <c r="J1" s="2" t="s">
        <v>204</v>
      </c>
      <c r="K1" s="2" t="s">
        <v>205</v>
      </c>
      <c r="L1" s="2" t="s">
        <v>206</v>
      </c>
      <c r="M1" s="2" t="s">
        <v>207</v>
      </c>
      <c r="N1" s="2" t="s">
        <v>208</v>
      </c>
      <c r="O1" s="2" t="s">
        <v>209</v>
      </c>
      <c r="P1" s="2" t="s">
        <v>210</v>
      </c>
      <c r="Q1" s="2" t="s">
        <v>211</v>
      </c>
      <c r="R1" s="2" t="s">
        <v>212</v>
      </c>
      <c r="S1" s="2" t="s">
        <v>213</v>
      </c>
      <c r="T1" s="2" t="s">
        <v>214</v>
      </c>
    </row>
    <row r="2" s="1" customFormat="1" spans="1:20">
      <c r="A2" s="1" t="s">
        <v>86</v>
      </c>
      <c r="B2" s="1" t="s">
        <v>91</v>
      </c>
      <c r="C2" s="1" t="s">
        <v>87</v>
      </c>
      <c r="D2" s="1" t="s">
        <v>89</v>
      </c>
      <c r="E2" s="1" t="s">
        <v>215</v>
      </c>
      <c r="F2" s="1" t="s">
        <v>79</v>
      </c>
      <c r="G2" s="1" t="s">
        <v>80</v>
      </c>
      <c r="H2" s="1" t="s">
        <v>216</v>
      </c>
      <c r="I2" s="1" t="s">
        <v>217</v>
      </c>
      <c r="J2" s="1" t="s">
        <v>218</v>
      </c>
      <c r="K2" s="1" t="s">
        <v>217</v>
      </c>
      <c r="L2" s="1" t="s">
        <v>217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73</v>
      </c>
      <c r="S2" s="1" t="s">
        <v>223</v>
      </c>
      <c r="T2" s="1" t="s">
        <v>224</v>
      </c>
    </row>
    <row r="3" s="1" customFormat="1" spans="1:20">
      <c r="A3" s="1" t="s">
        <v>225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120</v>
      </c>
      <c r="G3" s="1" t="s">
        <v>140</v>
      </c>
      <c r="H3" s="1" t="s">
        <v>216</v>
      </c>
      <c r="I3" s="1" t="s">
        <v>230</v>
      </c>
      <c r="J3" s="1" t="s">
        <v>218</v>
      </c>
      <c r="K3" s="1" t="s">
        <v>230</v>
      </c>
      <c r="L3" s="1" t="s">
        <v>220</v>
      </c>
      <c r="M3" s="1" t="s">
        <v>231</v>
      </c>
      <c r="N3" s="1" t="s">
        <v>231</v>
      </c>
      <c r="O3" s="1" t="s">
        <v>220</v>
      </c>
      <c r="P3" s="1" t="s">
        <v>221</v>
      </c>
      <c r="Q3" s="1" t="s">
        <v>232</v>
      </c>
      <c r="R3" s="1" t="s">
        <v>73</v>
      </c>
      <c r="S3" s="1" t="s">
        <v>223</v>
      </c>
      <c r="T3" s="1" t="s">
        <v>224</v>
      </c>
    </row>
    <row r="4" s="1" customFormat="1" spans="1:20">
      <c r="A4" s="1" t="s">
        <v>154</v>
      </c>
      <c r="B4" s="1" t="s">
        <v>159</v>
      </c>
      <c r="C4" s="1" t="s">
        <v>155</v>
      </c>
      <c r="D4" s="1" t="s">
        <v>157</v>
      </c>
      <c r="E4" s="1" t="s">
        <v>233</v>
      </c>
      <c r="F4" s="1" t="s">
        <v>120</v>
      </c>
      <c r="G4" s="1" t="s">
        <v>130</v>
      </c>
      <c r="H4" s="1" t="s">
        <v>216</v>
      </c>
      <c r="I4" s="1" t="s">
        <v>234</v>
      </c>
      <c r="J4" s="1" t="s">
        <v>218</v>
      </c>
      <c r="K4" s="1" t="s">
        <v>234</v>
      </c>
      <c r="L4" s="1" t="s">
        <v>234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235</v>
      </c>
      <c r="R4" s="1" t="s">
        <v>73</v>
      </c>
      <c r="S4" s="1" t="s">
        <v>223</v>
      </c>
      <c r="T4" s="1" t="s">
        <v>224</v>
      </c>
    </row>
    <row r="5" s="1" customFormat="1" spans="1:20">
      <c r="A5" s="1" t="s">
        <v>166</v>
      </c>
      <c r="B5" s="1" t="s">
        <v>171</v>
      </c>
      <c r="C5" s="1" t="s">
        <v>167</v>
      </c>
      <c r="D5" s="1" t="s">
        <v>169</v>
      </c>
      <c r="E5" s="1" t="s">
        <v>236</v>
      </c>
      <c r="F5" s="1" t="s">
        <v>79</v>
      </c>
      <c r="G5" s="1" t="s">
        <v>150</v>
      </c>
      <c r="H5" s="1" t="s">
        <v>216</v>
      </c>
      <c r="I5" s="1" t="s">
        <v>237</v>
      </c>
      <c r="J5" s="1" t="s">
        <v>218</v>
      </c>
      <c r="K5" s="1" t="s">
        <v>237</v>
      </c>
      <c r="L5" s="1" t="s">
        <v>237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238</v>
      </c>
      <c r="R5" s="1" t="s">
        <v>73</v>
      </c>
      <c r="S5" s="1" t="s">
        <v>223</v>
      </c>
      <c r="T5" s="1" t="s">
        <v>224</v>
      </c>
    </row>
    <row r="6" s="1" customFormat="1" spans="1:20">
      <c r="A6" s="1" t="s">
        <v>96</v>
      </c>
      <c r="B6" s="1" t="s">
        <v>101</v>
      </c>
      <c r="C6" s="1" t="s">
        <v>97</v>
      </c>
      <c r="D6" s="1" t="s">
        <v>99</v>
      </c>
      <c r="E6" s="1" t="s">
        <v>239</v>
      </c>
      <c r="F6" s="1" t="s">
        <v>79</v>
      </c>
      <c r="G6" s="1" t="s">
        <v>102</v>
      </c>
      <c r="H6" s="1" t="s">
        <v>216</v>
      </c>
      <c r="I6" s="1" t="s">
        <v>240</v>
      </c>
      <c r="J6" s="1" t="s">
        <v>218</v>
      </c>
      <c r="K6" s="1" t="s">
        <v>240</v>
      </c>
      <c r="L6" s="1" t="s">
        <v>240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241</v>
      </c>
      <c r="R6" s="1" t="s">
        <v>73</v>
      </c>
      <c r="S6" s="1" t="s">
        <v>223</v>
      </c>
      <c r="T6" s="1" t="s">
        <v>224</v>
      </c>
    </row>
    <row r="7" s="1" customFormat="1" spans="1:20">
      <c r="A7" s="1" t="s">
        <v>70</v>
      </c>
      <c r="B7" s="1" t="s">
        <v>79</v>
      </c>
      <c r="C7" s="1" t="s">
        <v>71</v>
      </c>
      <c r="D7" s="1" t="s">
        <v>242</v>
      </c>
      <c r="E7" s="1" t="s">
        <v>243</v>
      </c>
      <c r="F7" s="1" t="s">
        <v>79</v>
      </c>
      <c r="G7" s="1" t="s">
        <v>80</v>
      </c>
      <c r="H7" s="1" t="s">
        <v>216</v>
      </c>
      <c r="I7" s="1" t="s">
        <v>244</v>
      </c>
      <c r="J7" s="1" t="s">
        <v>218</v>
      </c>
      <c r="K7" s="1" t="s">
        <v>244</v>
      </c>
      <c r="L7" s="1" t="s">
        <v>244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245</v>
      </c>
      <c r="R7" s="1" t="s">
        <v>73</v>
      </c>
      <c r="S7" s="1" t="s">
        <v>223</v>
      </c>
      <c r="T7" s="1" t="s">
        <v>224</v>
      </c>
    </row>
    <row r="8" s="1" customFormat="1" spans="1:20">
      <c r="A8" s="1" t="s">
        <v>107</v>
      </c>
      <c r="B8" s="1" t="s">
        <v>102</v>
      </c>
      <c r="C8" s="1" t="s">
        <v>108</v>
      </c>
      <c r="D8" s="1" t="s">
        <v>242</v>
      </c>
      <c r="E8" s="1" t="s">
        <v>246</v>
      </c>
      <c r="F8" s="1" t="s">
        <v>102</v>
      </c>
      <c r="G8" s="1" t="s">
        <v>110</v>
      </c>
      <c r="H8" s="1" t="s">
        <v>216</v>
      </c>
      <c r="I8" s="1" t="s">
        <v>247</v>
      </c>
      <c r="J8" s="1" t="s">
        <v>218</v>
      </c>
      <c r="K8" s="1" t="s">
        <v>247</v>
      </c>
      <c r="L8" s="1" t="s">
        <v>247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248</v>
      </c>
      <c r="R8" s="1" t="s">
        <v>73</v>
      </c>
      <c r="S8" s="1" t="s">
        <v>223</v>
      </c>
      <c r="T8" s="1" t="s">
        <v>224</v>
      </c>
    </row>
    <row r="9" s="1" customFormat="1" spans="1:20">
      <c r="A9" s="1" t="s">
        <v>115</v>
      </c>
      <c r="B9" s="1" t="s">
        <v>110</v>
      </c>
      <c r="C9" s="1" t="s">
        <v>116</v>
      </c>
      <c r="D9" s="1" t="s">
        <v>118</v>
      </c>
      <c r="E9" s="1" t="s">
        <v>249</v>
      </c>
      <c r="F9" s="1" t="s">
        <v>110</v>
      </c>
      <c r="G9" s="1" t="s">
        <v>120</v>
      </c>
      <c r="H9" s="1" t="s">
        <v>216</v>
      </c>
      <c r="I9" s="1" t="s">
        <v>250</v>
      </c>
      <c r="J9" s="1" t="s">
        <v>218</v>
      </c>
      <c r="K9" s="1" t="s">
        <v>250</v>
      </c>
      <c r="L9" s="1" t="s">
        <v>250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251</v>
      </c>
      <c r="R9" s="1" t="s">
        <v>73</v>
      </c>
      <c r="S9" s="1" t="s">
        <v>223</v>
      </c>
      <c r="T9" s="1" t="s">
        <v>224</v>
      </c>
    </row>
    <row r="10" s="1" customFormat="1" spans="1:20">
      <c r="A10" s="1" t="s">
        <v>135</v>
      </c>
      <c r="B10" s="1" t="s">
        <v>120</v>
      </c>
      <c r="C10" s="1" t="s">
        <v>136</v>
      </c>
      <c r="D10" s="1" t="s">
        <v>138</v>
      </c>
      <c r="E10" s="1" t="s">
        <v>252</v>
      </c>
      <c r="F10" s="1" t="s">
        <v>120</v>
      </c>
      <c r="G10" s="1" t="s">
        <v>140</v>
      </c>
      <c r="H10" s="1" t="s">
        <v>216</v>
      </c>
      <c r="I10" s="1" t="s">
        <v>253</v>
      </c>
      <c r="J10" s="1" t="s">
        <v>218</v>
      </c>
      <c r="K10" s="1" t="s">
        <v>253</v>
      </c>
      <c r="L10" s="1" t="s">
        <v>253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254</v>
      </c>
      <c r="R10" s="1" t="s">
        <v>73</v>
      </c>
      <c r="S10" s="1" t="s">
        <v>223</v>
      </c>
      <c r="T10" s="1" t="s">
        <v>224</v>
      </c>
    </row>
    <row r="11" s="1" customFormat="1" spans="1:20">
      <c r="A11" s="1" t="s">
        <v>164</v>
      </c>
      <c r="B11" s="1" t="s">
        <v>140</v>
      </c>
      <c r="C11" s="1" t="s">
        <v>165</v>
      </c>
      <c r="D11" s="1" t="s">
        <v>138</v>
      </c>
      <c r="E11" s="1" t="s">
        <v>252</v>
      </c>
      <c r="F11" s="1" t="s">
        <v>140</v>
      </c>
      <c r="G11" s="1" t="s">
        <v>130</v>
      </c>
      <c r="H11" s="1" t="s">
        <v>216</v>
      </c>
      <c r="I11" s="1" t="s">
        <v>253</v>
      </c>
      <c r="J11" s="1" t="s">
        <v>218</v>
      </c>
      <c r="K11" s="1" t="s">
        <v>253</v>
      </c>
      <c r="L11" s="1" t="s">
        <v>253</v>
      </c>
      <c r="M11" s="1" t="s">
        <v>219</v>
      </c>
      <c r="N11" s="1" t="s">
        <v>219</v>
      </c>
      <c r="O11" s="1" t="s">
        <v>220</v>
      </c>
      <c r="P11" s="1" t="s">
        <v>221</v>
      </c>
      <c r="Q11" s="1" t="s">
        <v>255</v>
      </c>
      <c r="R11" s="1" t="s">
        <v>73</v>
      </c>
      <c r="S11" s="1" t="s">
        <v>223</v>
      </c>
      <c r="T11" s="1" t="s">
        <v>224</v>
      </c>
    </row>
    <row r="12" s="1" customFormat="1" spans="1:20">
      <c r="A12" s="1" t="s">
        <v>176</v>
      </c>
      <c r="B12" s="1" t="s">
        <v>130</v>
      </c>
      <c r="C12" s="1" t="s">
        <v>177</v>
      </c>
      <c r="D12" s="1" t="s">
        <v>256</v>
      </c>
      <c r="E12" s="1" t="s">
        <v>257</v>
      </c>
      <c r="F12" s="1" t="s">
        <v>130</v>
      </c>
      <c r="G12" s="1" t="s">
        <v>150</v>
      </c>
      <c r="H12" s="1" t="s">
        <v>216</v>
      </c>
      <c r="I12" s="1" t="s">
        <v>258</v>
      </c>
      <c r="J12" s="1" t="s">
        <v>218</v>
      </c>
      <c r="K12" s="1" t="s">
        <v>258</v>
      </c>
      <c r="L12" s="1" t="s">
        <v>258</v>
      </c>
      <c r="M12" s="1" t="s">
        <v>219</v>
      </c>
      <c r="N12" s="1" t="s">
        <v>219</v>
      </c>
      <c r="O12" s="1" t="s">
        <v>220</v>
      </c>
      <c r="P12" s="1" t="s">
        <v>221</v>
      </c>
      <c r="Q12" s="1" t="s">
        <v>259</v>
      </c>
      <c r="R12" s="1" t="s">
        <v>73</v>
      </c>
      <c r="S12" s="1" t="s">
        <v>223</v>
      </c>
      <c r="T12" s="1" t="s">
        <v>224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2021-09-28T01:22:51Z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1BD61D8C0FF3457AA95761168D8F5D1B</vt:lpwstr>
  </property>
</Properties>
</file>