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对账!$A$1:$J$24</definedName>
  </definedNames>
  <calcPr calcId="144525" concurrentCalc="0"/>
</workbook>
</file>

<file path=xl/sharedStrings.xml><?xml version="1.0" encoding="utf-8"?>
<sst xmlns="http://schemas.openxmlformats.org/spreadsheetml/2006/main" count="719" uniqueCount="185">
  <si>
    <t>同程旅行对账单
(账期：20210920-20210926)</t>
  </si>
  <si>
    <t>应付房费总金额</t>
  </si>
  <si>
    <t>应付罚金总金额</t>
  </si>
  <si>
    <t>调整项</t>
  </si>
  <si>
    <t>币种</t>
  </si>
  <si>
    <t>应付合计</t>
  </si>
  <si>
    <t>6523.00</t>
  </si>
  <si>
    <t>0.00</t>
  </si>
  <si>
    <t>CNY</t>
  </si>
  <si>
    <t>张家界京武铂尔曼酒店</t>
  </si>
  <si>
    <t/>
  </si>
  <si>
    <t>小计:840.00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</si>
  <si>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</si>
  <si>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</si>
  <si>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</si>
  <si>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</si>
  <si>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</si>
  <si>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</si>
  <si>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</si>
  <si>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</si>
  <si>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</si>
  <si>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</si>
  <si>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1160713163</t>
  </si>
  <si>
    <t>招敬爗</t>
  </si>
  <si>
    <t>高级大床房</t>
  </si>
  <si>
    <t>2021/09/24</t>
  </si>
  <si>
    <t>2021/09/26</t>
  </si>
  <si>
    <t>2.00</t>
  </si>
  <si>
    <t>840.00</t>
  </si>
  <si>
    <t>安顺豪生温泉度假酒店</t>
  </si>
  <si>
    <t>小计:439.00</t>
  </si>
  <si>
    <t>1156913205</t>
  </si>
  <si>
    <t>1146699</t>
  </si>
  <si>
    <t>龙飞</t>
  </si>
  <si>
    <t>豪庭大床房</t>
  </si>
  <si>
    <t>2021/09/20</t>
  </si>
  <si>
    <t>2021/09/21</t>
  </si>
  <si>
    <t>1.00</t>
  </si>
  <si>
    <t>439.00</t>
  </si>
  <si>
    <t>贵阳溪山里酒店</t>
  </si>
  <si>
    <t>小计:466.00</t>
  </si>
  <si>
    <t>1157107871</t>
  </si>
  <si>
    <t>杨炫</t>
  </si>
  <si>
    <t>466.00</t>
  </si>
  <si>
    <t>佛山锦澜公寓</t>
  </si>
  <si>
    <t>小计:197.00</t>
  </si>
  <si>
    <t>1159259671</t>
  </si>
  <si>
    <t>查花果</t>
  </si>
  <si>
    <t>简约迷你房</t>
  </si>
  <si>
    <t>2021/09/22</t>
  </si>
  <si>
    <t>2021/09/23</t>
  </si>
  <si>
    <t>102.00</t>
  </si>
  <si>
    <t>1160430495</t>
  </si>
  <si>
    <t>祝建英</t>
  </si>
  <si>
    <t>95.00</t>
  </si>
  <si>
    <t>广州圣合骐酒店</t>
  </si>
  <si>
    <t>小计:75.00</t>
  </si>
  <si>
    <t>1160902619</t>
  </si>
  <si>
    <t>元旺发</t>
  </si>
  <si>
    <t>特价房</t>
  </si>
  <si>
    <t>75.00</t>
  </si>
  <si>
    <t>维也纳国际酒店(肇庆七星岩星湖景区店)</t>
  </si>
  <si>
    <t>小计:680.00</t>
  </si>
  <si>
    <t>1156182411</t>
  </si>
  <si>
    <t>李鳳梅</t>
  </si>
  <si>
    <t>山景双床房</t>
  </si>
  <si>
    <t>340.00</t>
  </si>
  <si>
    <t>1156192920</t>
  </si>
  <si>
    <t>何振远</t>
  </si>
  <si>
    <t>椰风金隆酒店(琼海银海路旗舰店)</t>
  </si>
  <si>
    <t>小计:235.00</t>
  </si>
  <si>
    <t>1163192390</t>
  </si>
  <si>
    <t>江俊频</t>
  </si>
  <si>
    <t>豪华大床房</t>
  </si>
  <si>
    <t>2021/09/25</t>
  </si>
  <si>
    <t>235.00</t>
  </si>
  <si>
    <t>东莞V+国际青年人才公寓</t>
  </si>
  <si>
    <t>小计:80.00</t>
  </si>
  <si>
    <t>1159378247</t>
  </si>
  <si>
    <t>李小清</t>
  </si>
  <si>
    <t>北欧风一室大床房</t>
  </si>
  <si>
    <t>80.00</t>
  </si>
  <si>
    <t>广州知祥酒店公寓</t>
  </si>
  <si>
    <t>小计:3111.00</t>
  </si>
  <si>
    <t>1156750043</t>
  </si>
  <si>
    <t>A1408</t>
  </si>
  <si>
    <t>汪远</t>
  </si>
  <si>
    <t>标准双床房</t>
  </si>
  <si>
    <t>155.00</t>
  </si>
  <si>
    <t>1157397280</t>
  </si>
  <si>
    <t>闫现武</t>
  </si>
  <si>
    <t>王烁</t>
  </si>
  <si>
    <t>刘汉军</t>
  </si>
  <si>
    <t>1158154091</t>
  </si>
  <si>
    <t>陈尚慰</t>
  </si>
  <si>
    <t>173.00</t>
  </si>
  <si>
    <t>1158250643</t>
  </si>
  <si>
    <t>黄喜龙</t>
  </si>
  <si>
    <t>1159054228</t>
  </si>
  <si>
    <t>1157861529</t>
  </si>
  <si>
    <t>A1418</t>
  </si>
  <si>
    <t>3.00</t>
  </si>
  <si>
    <t>465.00</t>
  </si>
  <si>
    <t>1159760375</t>
  </si>
  <si>
    <t>1160559898</t>
  </si>
  <si>
    <t>杨林</t>
  </si>
  <si>
    <t>标准大床房</t>
  </si>
  <si>
    <t>150.00</t>
  </si>
  <si>
    <t>1160648295</t>
  </si>
  <si>
    <t>林灿彬</t>
  </si>
  <si>
    <t>1161453351</t>
  </si>
  <si>
    <t>兰州鑫海主题酒店</t>
  </si>
  <si>
    <t>小计:400.00</t>
  </si>
  <si>
    <t>1161957506</t>
  </si>
  <si>
    <t>王宁</t>
  </si>
  <si>
    <t>特惠标准间</t>
  </si>
  <si>
    <t>100.00</t>
  </si>
  <si>
    <t>1162876148</t>
  </si>
  <si>
    <t>毛锦</t>
  </si>
  <si>
    <t>1162907768</t>
  </si>
  <si>
    <t>尤博</t>
  </si>
  <si>
    <t>魏光忠</t>
  </si>
  <si>
    <t>，</t>
  </si>
  <si>
    <t>202109201131080025</t>
  </si>
  <si>
    <t>202109201533400025</t>
  </si>
  <si>
    <t>202109221224370025</t>
  </si>
  <si>
    <t>202109231253130025</t>
  </si>
  <si>
    <t>202109232244390021</t>
  </si>
  <si>
    <t>202109221451220025</t>
  </si>
  <si>
    <t>202109200820020025</t>
  </si>
  <si>
    <t>202109202129070022</t>
  </si>
  <si>
    <t>202109211318280020</t>
  </si>
  <si>
    <t>202109211522580025</t>
  </si>
  <si>
    <t>202109220806550020</t>
  </si>
  <si>
    <t>202109210807230020</t>
  </si>
  <si>
    <t>202109222258240021</t>
  </si>
  <si>
    <t>202109231537320025</t>
  </si>
  <si>
    <t>202109231726430021</t>
  </si>
  <si>
    <t>202109241019160022</t>
  </si>
  <si>
    <t>202109242049140020</t>
  </si>
  <si>
    <t>202109251604450022</t>
  </si>
  <si>
    <t>202109251638330020</t>
  </si>
  <si>
    <t>A210928160551481 HOP：1755元</t>
  </si>
  <si>
    <t>i210928160522房集：4768元</t>
  </si>
  <si>
    <t>总计：6523元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</si>
  <si>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</si>
  <si>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</si>
  <si>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</si>
  <si>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</si>
  <si>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</si>
  <si>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</si>
  <si>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</si>
  <si>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</si>
  <si>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</si>
  <si>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</si>
  <si>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</si>
  <si>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</si>
  <si>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</si>
  <si>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</si>
  <si>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</si>
  <si>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</si>
  <si>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</si>
  <si>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</si>
  <si>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2021-09-19</t>
  </si>
  <si>
    <t>2259151</t>
  </si>
  <si>
    <t>2021-09-20</t>
  </si>
  <si>
    <t>2021-09-21</t>
  </si>
  <si>
    <t>退房日周结</t>
  </si>
  <si>
    <t>RMB</t>
  </si>
  <si>
    <t>0</t>
  </si>
  <si>
    <t>同程艺龙国内酒店EBK</t>
  </si>
  <si>
    <t>2021-09-19 20:14:32</t>
  </si>
  <si>
    <t>否</t>
  </si>
  <si>
    <t>广州汇登信息科技有限公司</t>
  </si>
  <si>
    <t>直采</t>
  </si>
  <si>
    <t>2259156</t>
  </si>
  <si>
    <t>2021-09-19 20:31:54</t>
  </si>
  <si>
    <t>2021-09-23</t>
  </si>
  <si>
    <t>2262357</t>
  </si>
  <si>
    <t>2021-09-24</t>
  </si>
  <si>
    <t>2021-09-26</t>
  </si>
  <si>
    <t>2021-09-23 19:01:44</t>
  </si>
  <si>
    <t>2021-09-25</t>
  </si>
  <si>
    <t>2264838</t>
  </si>
  <si>
    <t>2021-09-25 22:37:23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</si>
</sst>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2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0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8</v>
      </c>
      <c r="K14" t="s">
        <v>38</v>
      </c>
    </row>
    <row r="15" spans="2:12">
      <c r="B15" s="3" t="s">
        <v>39</v>
      </c>
      <c r="C15" s="3" t="s">
        <v>10</v>
      </c>
      <c r="D15" s="3" t="s">
        <v>10</v>
      </c>
      <c r="E15" s="3" t="s">
        <v>10</v>
      </c>
      <c r="F15" s="3" t="s">
        <v>40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1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</row>
    <row r="17" spans="2:11">
      <c r="B17" t="s">
        <v>21</v>
      </c>
      <c r="C17" t="s">
        <v>41</v>
      </c>
      <c r="D17" t="s">
        <v>10</v>
      </c>
      <c r="E17" t="s">
        <v>42</v>
      </c>
      <c r="F17" t="s">
        <v>24</v>
      </c>
      <c r="G17" t="s">
        <v>35</v>
      </c>
      <c r="H17" t="s">
        <v>36</v>
      </c>
      <c r="I17" t="s">
        <v>37</v>
      </c>
      <c r="J17" t="s">
        <v>8</v>
      </c>
      <c r="K17" t="s">
        <v>43</v>
      </c>
    </row>
    <row r="18" spans="2:12">
      <c r="B18" s="3" t="s">
        <v>44</v>
      </c>
      <c r="C18" s="3" t="s">
        <v>10</v>
      </c>
      <c r="D18" s="3" t="s">
        <v>10</v>
      </c>
      <c r="E18" s="3" t="s">
        <v>10</v>
      </c>
      <c r="F18" s="3" t="s">
        <v>45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1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4</v>
      </c>
      <c r="K19" s="3" t="s">
        <v>20</v>
      </c>
    </row>
    <row r="20" spans="2:11">
      <c r="B20" t="s">
        <v>21</v>
      </c>
      <c r="C20" t="s">
        <v>46</v>
      </c>
      <c r="D20" t="s">
        <v>10</v>
      </c>
      <c r="E20" t="s">
        <v>47</v>
      </c>
      <c r="F20" t="s">
        <v>48</v>
      </c>
      <c r="G20" t="s">
        <v>49</v>
      </c>
      <c r="H20" t="s">
        <v>50</v>
      </c>
      <c r="I20" t="s">
        <v>37</v>
      </c>
      <c r="J20" t="s">
        <v>8</v>
      </c>
      <c r="K20" t="s">
        <v>51</v>
      </c>
    </row>
    <row r="21" spans="2:11">
      <c r="B21" t="s">
        <v>21</v>
      </c>
      <c r="C21" t="s">
        <v>52</v>
      </c>
      <c r="D21" t="s">
        <v>10</v>
      </c>
      <c r="E21" t="s">
        <v>53</v>
      </c>
      <c r="F21" t="s">
        <v>48</v>
      </c>
      <c r="G21" t="s">
        <v>50</v>
      </c>
      <c r="H21" t="s">
        <v>25</v>
      </c>
      <c r="I21" t="s">
        <v>37</v>
      </c>
      <c r="J21" t="s">
        <v>8</v>
      </c>
      <c r="K21" t="s">
        <v>54</v>
      </c>
    </row>
    <row r="22" spans="2:12">
      <c r="B22" s="3" t="s">
        <v>55</v>
      </c>
      <c r="C22" s="3" t="s">
        <v>10</v>
      </c>
      <c r="D22" s="3" t="s">
        <v>10</v>
      </c>
      <c r="E22" s="3" t="s">
        <v>10</v>
      </c>
      <c r="F22" s="3" t="s">
        <v>56</v>
      </c>
      <c r="G22" s="3" t="s">
        <v>10</v>
      </c>
      <c r="H22" s="3" t="s">
        <v>10</v>
      </c>
      <c r="I22" s="3" t="s">
        <v>10</v>
      </c>
      <c r="J22" s="3" t="s">
        <v>10</v>
      </c>
      <c r="K22" s="3" t="s">
        <v>10</v>
      </c>
      <c r="L22" s="3" t="s">
        <v>10</v>
      </c>
    </row>
    <row r="23" spans="2:11"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18</v>
      </c>
      <c r="I23" s="3" t="s">
        <v>19</v>
      </c>
      <c r="J23" s="3" t="s">
        <v>4</v>
      </c>
      <c r="K23" s="3" t="s">
        <v>20</v>
      </c>
    </row>
    <row r="24" spans="2:11">
      <c r="B24" t="s">
        <v>21</v>
      </c>
      <c r="C24" t="s">
        <v>57</v>
      </c>
      <c r="D24" t="s">
        <v>10</v>
      </c>
      <c r="E24" t="s">
        <v>58</v>
      </c>
      <c r="F24" t="s">
        <v>59</v>
      </c>
      <c r="G24" t="s">
        <v>50</v>
      </c>
      <c r="H24" t="s">
        <v>25</v>
      </c>
      <c r="I24" t="s">
        <v>37</v>
      </c>
      <c r="J24" t="s">
        <v>8</v>
      </c>
      <c r="K24" t="s">
        <v>60</v>
      </c>
    </row>
    <row r="25" spans="2:12">
      <c r="B25" s="3" t="s">
        <v>61</v>
      </c>
      <c r="C25" s="3" t="s">
        <v>10</v>
      </c>
      <c r="D25" s="3" t="s">
        <v>10</v>
      </c>
      <c r="E25" s="3" t="s">
        <v>10</v>
      </c>
      <c r="F25" s="3" t="s">
        <v>62</v>
      </c>
      <c r="G25" s="3" t="s">
        <v>10</v>
      </c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</row>
    <row r="26" spans="2:11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4</v>
      </c>
      <c r="K26" s="3" t="s">
        <v>20</v>
      </c>
    </row>
    <row r="27" spans="2:11">
      <c r="B27" t="s">
        <v>21</v>
      </c>
      <c r="C27" t="s">
        <v>63</v>
      </c>
      <c r="D27" t="s">
        <v>10</v>
      </c>
      <c r="E27" t="s">
        <v>64</v>
      </c>
      <c r="F27" t="s">
        <v>65</v>
      </c>
      <c r="G27" t="s">
        <v>35</v>
      </c>
      <c r="H27" t="s">
        <v>36</v>
      </c>
      <c r="I27" t="s">
        <v>37</v>
      </c>
      <c r="J27" t="s">
        <v>8</v>
      </c>
      <c r="K27" t="s">
        <v>66</v>
      </c>
    </row>
    <row r="28" spans="2:11">
      <c r="B28" t="s">
        <v>21</v>
      </c>
      <c r="C28" t="s">
        <v>67</v>
      </c>
      <c r="D28" t="s">
        <v>10</v>
      </c>
      <c r="E28" t="s">
        <v>68</v>
      </c>
      <c r="F28" t="s">
        <v>65</v>
      </c>
      <c r="G28" t="s">
        <v>35</v>
      </c>
      <c r="H28" t="s">
        <v>36</v>
      </c>
      <c r="I28" t="s">
        <v>37</v>
      </c>
      <c r="J28" t="s">
        <v>8</v>
      </c>
      <c r="K28" t="s">
        <v>66</v>
      </c>
    </row>
    <row r="29" spans="2:12">
      <c r="B29" s="3" t="s">
        <v>69</v>
      </c>
      <c r="C29" s="3" t="s">
        <v>10</v>
      </c>
      <c r="D29" s="3" t="s">
        <v>10</v>
      </c>
      <c r="E29" s="3" t="s">
        <v>10</v>
      </c>
      <c r="F29" s="3" t="s">
        <v>70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1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</row>
    <row r="31" spans="2:11">
      <c r="B31" t="s">
        <v>21</v>
      </c>
      <c r="C31" t="s">
        <v>71</v>
      </c>
      <c r="D31" t="s">
        <v>10</v>
      </c>
      <c r="E31" t="s">
        <v>72</v>
      </c>
      <c r="F31" t="s">
        <v>73</v>
      </c>
      <c r="G31" t="s">
        <v>74</v>
      </c>
      <c r="H31" t="s">
        <v>26</v>
      </c>
      <c r="I31" t="s">
        <v>37</v>
      </c>
      <c r="J31" t="s">
        <v>8</v>
      </c>
      <c r="K31" t="s">
        <v>75</v>
      </c>
    </row>
    <row r="32" spans="2:12">
      <c r="B32" s="3" t="s">
        <v>76</v>
      </c>
      <c r="C32" s="3" t="s">
        <v>10</v>
      </c>
      <c r="D32" s="3" t="s">
        <v>10</v>
      </c>
      <c r="E32" s="3" t="s">
        <v>10</v>
      </c>
      <c r="F32" s="3" t="s">
        <v>77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1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</row>
    <row r="34" spans="2:11">
      <c r="B34" t="s">
        <v>21</v>
      </c>
      <c r="C34" t="s">
        <v>78</v>
      </c>
      <c r="D34" t="s">
        <v>10</v>
      </c>
      <c r="E34" t="s">
        <v>79</v>
      </c>
      <c r="F34" t="s">
        <v>80</v>
      </c>
      <c r="G34" t="s">
        <v>49</v>
      </c>
      <c r="H34" t="s">
        <v>50</v>
      </c>
      <c r="I34" t="s">
        <v>37</v>
      </c>
      <c r="J34" t="s">
        <v>8</v>
      </c>
      <c r="K34" t="s">
        <v>81</v>
      </c>
    </row>
    <row r="35" spans="2:12">
      <c r="B35" s="3" t="s">
        <v>82</v>
      </c>
      <c r="C35" s="3" t="s">
        <v>10</v>
      </c>
      <c r="D35" s="3" t="s">
        <v>10</v>
      </c>
      <c r="E35" s="3" t="s">
        <v>10</v>
      </c>
      <c r="F35" s="3" t="s">
        <v>83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1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</row>
    <row r="37" spans="2:11">
      <c r="B37" t="s">
        <v>21</v>
      </c>
      <c r="C37" t="s">
        <v>84</v>
      </c>
      <c r="D37" t="s">
        <v>85</v>
      </c>
      <c r="E37" t="s">
        <v>86</v>
      </c>
      <c r="F37" t="s">
        <v>87</v>
      </c>
      <c r="G37" t="s">
        <v>35</v>
      </c>
      <c r="H37" t="s">
        <v>36</v>
      </c>
      <c r="I37" t="s">
        <v>37</v>
      </c>
      <c r="J37" t="s">
        <v>8</v>
      </c>
      <c r="K37" t="s">
        <v>88</v>
      </c>
    </row>
    <row r="38" spans="2:11">
      <c r="B38" t="s">
        <v>21</v>
      </c>
      <c r="C38" t="s">
        <v>89</v>
      </c>
      <c r="D38" t="s">
        <v>10</v>
      </c>
      <c r="E38" t="s">
        <v>90</v>
      </c>
      <c r="F38" t="s">
        <v>87</v>
      </c>
      <c r="G38" t="s">
        <v>36</v>
      </c>
      <c r="H38" t="s">
        <v>49</v>
      </c>
      <c r="I38" t="s">
        <v>37</v>
      </c>
      <c r="J38" t="s">
        <v>8</v>
      </c>
      <c r="K38" t="s">
        <v>88</v>
      </c>
    </row>
    <row r="39" spans="2:11">
      <c r="B39" t="s">
        <v>21</v>
      </c>
      <c r="C39" t="s">
        <v>89</v>
      </c>
      <c r="D39" t="s">
        <v>10</v>
      </c>
      <c r="E39" t="s">
        <v>91</v>
      </c>
      <c r="F39" t="s">
        <v>87</v>
      </c>
      <c r="G39" t="s">
        <v>36</v>
      </c>
      <c r="H39" t="s">
        <v>49</v>
      </c>
      <c r="I39" t="s">
        <v>37</v>
      </c>
      <c r="J39" t="s">
        <v>8</v>
      </c>
      <c r="K39" t="s">
        <v>88</v>
      </c>
    </row>
    <row r="40" spans="2:11">
      <c r="B40" t="s">
        <v>21</v>
      </c>
      <c r="C40" t="s">
        <v>89</v>
      </c>
      <c r="D40" t="s">
        <v>10</v>
      </c>
      <c r="E40" t="s">
        <v>92</v>
      </c>
      <c r="F40" t="s">
        <v>87</v>
      </c>
      <c r="G40" t="s">
        <v>36</v>
      </c>
      <c r="H40" t="s">
        <v>49</v>
      </c>
      <c r="I40" t="s">
        <v>37</v>
      </c>
      <c r="J40" t="s">
        <v>8</v>
      </c>
      <c r="K40" t="s">
        <v>88</v>
      </c>
    </row>
    <row r="41" spans="2:11">
      <c r="B41" t="s">
        <v>21</v>
      </c>
      <c r="C41" t="s">
        <v>93</v>
      </c>
      <c r="D41" t="s">
        <v>10</v>
      </c>
      <c r="E41" t="s">
        <v>94</v>
      </c>
      <c r="F41" t="s">
        <v>87</v>
      </c>
      <c r="G41" t="s">
        <v>36</v>
      </c>
      <c r="H41" t="s">
        <v>49</v>
      </c>
      <c r="I41" t="s">
        <v>37</v>
      </c>
      <c r="J41" t="s">
        <v>8</v>
      </c>
      <c r="K41" t="s">
        <v>95</v>
      </c>
    </row>
    <row r="42" spans="2:11">
      <c r="B42" t="s">
        <v>21</v>
      </c>
      <c r="C42" t="s">
        <v>96</v>
      </c>
      <c r="D42" t="s">
        <v>10</v>
      </c>
      <c r="E42" t="s">
        <v>97</v>
      </c>
      <c r="F42" t="s">
        <v>87</v>
      </c>
      <c r="G42" t="s">
        <v>36</v>
      </c>
      <c r="H42" t="s">
        <v>49</v>
      </c>
      <c r="I42" t="s">
        <v>37</v>
      </c>
      <c r="J42" t="s">
        <v>8</v>
      </c>
      <c r="K42" t="s">
        <v>95</v>
      </c>
    </row>
    <row r="43" spans="2:11">
      <c r="B43" t="s">
        <v>21</v>
      </c>
      <c r="C43" t="s">
        <v>98</v>
      </c>
      <c r="D43" t="s">
        <v>10</v>
      </c>
      <c r="E43" t="s">
        <v>91</v>
      </c>
      <c r="F43" t="s">
        <v>87</v>
      </c>
      <c r="G43" t="s">
        <v>49</v>
      </c>
      <c r="H43" t="s">
        <v>50</v>
      </c>
      <c r="I43" t="s">
        <v>37</v>
      </c>
      <c r="J43" t="s">
        <v>8</v>
      </c>
      <c r="K43" t="s">
        <v>88</v>
      </c>
    </row>
    <row r="44" spans="2:11">
      <c r="B44" t="s">
        <v>21</v>
      </c>
      <c r="C44" t="s">
        <v>98</v>
      </c>
      <c r="D44" t="s">
        <v>10</v>
      </c>
      <c r="E44" t="s">
        <v>90</v>
      </c>
      <c r="F44" t="s">
        <v>87</v>
      </c>
      <c r="G44" t="s">
        <v>49</v>
      </c>
      <c r="H44" t="s">
        <v>50</v>
      </c>
      <c r="I44" t="s">
        <v>37</v>
      </c>
      <c r="J44" t="s">
        <v>8</v>
      </c>
      <c r="K44" t="s">
        <v>88</v>
      </c>
    </row>
    <row r="45" spans="2:11">
      <c r="B45" t="s">
        <v>21</v>
      </c>
      <c r="C45" t="s">
        <v>98</v>
      </c>
      <c r="D45" t="s">
        <v>10</v>
      </c>
      <c r="E45" t="s">
        <v>92</v>
      </c>
      <c r="F45" t="s">
        <v>87</v>
      </c>
      <c r="G45" t="s">
        <v>49</v>
      </c>
      <c r="H45" t="s">
        <v>50</v>
      </c>
      <c r="I45" t="s">
        <v>37</v>
      </c>
      <c r="J45" t="s">
        <v>8</v>
      </c>
      <c r="K45" t="s">
        <v>88</v>
      </c>
    </row>
    <row r="46" spans="2:11">
      <c r="B46" t="s">
        <v>21</v>
      </c>
      <c r="C46" t="s">
        <v>99</v>
      </c>
      <c r="D46" t="s">
        <v>100</v>
      </c>
      <c r="E46" t="s">
        <v>86</v>
      </c>
      <c r="F46" t="s">
        <v>87</v>
      </c>
      <c r="G46" t="s">
        <v>36</v>
      </c>
      <c r="H46" t="s">
        <v>25</v>
      </c>
      <c r="I46" t="s">
        <v>101</v>
      </c>
      <c r="J46" t="s">
        <v>8</v>
      </c>
      <c r="K46" t="s">
        <v>102</v>
      </c>
    </row>
    <row r="47" spans="2:11">
      <c r="B47" t="s">
        <v>21</v>
      </c>
      <c r="C47" t="s">
        <v>103</v>
      </c>
      <c r="D47" t="s">
        <v>10</v>
      </c>
      <c r="E47" t="s">
        <v>91</v>
      </c>
      <c r="F47" t="s">
        <v>87</v>
      </c>
      <c r="G47" t="s">
        <v>50</v>
      </c>
      <c r="H47" t="s">
        <v>25</v>
      </c>
      <c r="I47" t="s">
        <v>37</v>
      </c>
      <c r="J47" t="s">
        <v>8</v>
      </c>
      <c r="K47" t="s">
        <v>88</v>
      </c>
    </row>
    <row r="48" spans="2:11">
      <c r="B48" t="s">
        <v>21</v>
      </c>
      <c r="C48" t="s">
        <v>103</v>
      </c>
      <c r="D48" t="s">
        <v>10</v>
      </c>
      <c r="E48" t="s">
        <v>90</v>
      </c>
      <c r="F48" t="s">
        <v>87</v>
      </c>
      <c r="G48" t="s">
        <v>50</v>
      </c>
      <c r="H48" t="s">
        <v>25</v>
      </c>
      <c r="I48" t="s">
        <v>37</v>
      </c>
      <c r="J48" t="s">
        <v>8</v>
      </c>
      <c r="K48" t="s">
        <v>88</v>
      </c>
    </row>
    <row r="49" spans="2:11">
      <c r="B49" t="s">
        <v>21</v>
      </c>
      <c r="C49" t="s">
        <v>103</v>
      </c>
      <c r="D49" t="s">
        <v>10</v>
      </c>
      <c r="E49" t="s">
        <v>92</v>
      </c>
      <c r="F49" t="s">
        <v>87</v>
      </c>
      <c r="G49" t="s">
        <v>50</v>
      </c>
      <c r="H49" t="s">
        <v>25</v>
      </c>
      <c r="I49" t="s">
        <v>37</v>
      </c>
      <c r="J49" t="s">
        <v>8</v>
      </c>
      <c r="K49" t="s">
        <v>88</v>
      </c>
    </row>
    <row r="50" spans="2:11">
      <c r="B50" t="s">
        <v>21</v>
      </c>
      <c r="C50" t="s">
        <v>104</v>
      </c>
      <c r="D50" t="s">
        <v>10</v>
      </c>
      <c r="E50" t="s">
        <v>105</v>
      </c>
      <c r="F50" t="s">
        <v>106</v>
      </c>
      <c r="G50" t="s">
        <v>50</v>
      </c>
      <c r="H50" t="s">
        <v>25</v>
      </c>
      <c r="I50" t="s">
        <v>37</v>
      </c>
      <c r="J50" t="s">
        <v>8</v>
      </c>
      <c r="K50" t="s">
        <v>107</v>
      </c>
    </row>
    <row r="51" spans="2:11">
      <c r="B51" t="s">
        <v>21</v>
      </c>
      <c r="C51" t="s">
        <v>108</v>
      </c>
      <c r="D51" t="s">
        <v>10</v>
      </c>
      <c r="E51" t="s">
        <v>109</v>
      </c>
      <c r="F51" t="s">
        <v>106</v>
      </c>
      <c r="G51" t="s">
        <v>25</v>
      </c>
      <c r="H51" t="s">
        <v>74</v>
      </c>
      <c r="I51" t="s">
        <v>37</v>
      </c>
      <c r="J51" t="s">
        <v>8</v>
      </c>
      <c r="K51" t="s">
        <v>107</v>
      </c>
    </row>
    <row r="52" spans="2:11">
      <c r="B52" t="s">
        <v>21</v>
      </c>
      <c r="C52" t="s">
        <v>110</v>
      </c>
      <c r="D52" t="s">
        <v>10</v>
      </c>
      <c r="E52" t="s">
        <v>91</v>
      </c>
      <c r="F52" t="s">
        <v>87</v>
      </c>
      <c r="G52" t="s">
        <v>74</v>
      </c>
      <c r="H52" t="s">
        <v>26</v>
      </c>
      <c r="I52" t="s">
        <v>37</v>
      </c>
      <c r="J52" t="s">
        <v>8</v>
      </c>
      <c r="K52" t="s">
        <v>107</v>
      </c>
    </row>
    <row r="53" spans="2:11">
      <c r="B53" t="s">
        <v>21</v>
      </c>
      <c r="C53" t="s">
        <v>110</v>
      </c>
      <c r="D53" t="s">
        <v>10</v>
      </c>
      <c r="E53" t="s">
        <v>92</v>
      </c>
      <c r="F53" t="s">
        <v>87</v>
      </c>
      <c r="G53" t="s">
        <v>74</v>
      </c>
      <c r="H53" t="s">
        <v>26</v>
      </c>
      <c r="I53" t="s">
        <v>37</v>
      </c>
      <c r="J53" t="s">
        <v>8</v>
      </c>
      <c r="K53" t="s">
        <v>107</v>
      </c>
    </row>
    <row r="54" spans="2:11">
      <c r="B54" t="s">
        <v>21</v>
      </c>
      <c r="C54" t="s">
        <v>110</v>
      </c>
      <c r="D54" t="s">
        <v>10</v>
      </c>
      <c r="E54" t="s">
        <v>90</v>
      </c>
      <c r="F54" t="s">
        <v>87</v>
      </c>
      <c r="G54" t="s">
        <v>74</v>
      </c>
      <c r="H54" t="s">
        <v>26</v>
      </c>
      <c r="I54" t="s">
        <v>37</v>
      </c>
      <c r="J54" t="s">
        <v>8</v>
      </c>
      <c r="K54" t="s">
        <v>107</v>
      </c>
    </row>
    <row r="55" spans="2:12">
      <c r="B55" s="3" t="s">
        <v>111</v>
      </c>
      <c r="C55" s="3" t="s">
        <v>10</v>
      </c>
      <c r="D55" s="3" t="s">
        <v>10</v>
      </c>
      <c r="E55" s="3" t="s">
        <v>10</v>
      </c>
      <c r="F55" s="3" t="s">
        <v>112</v>
      </c>
      <c r="G55" s="3" t="s">
        <v>10</v>
      </c>
      <c r="H55" s="3" t="s">
        <v>10</v>
      </c>
      <c r="I55" s="3" t="s">
        <v>10</v>
      </c>
      <c r="J55" s="3" t="s">
        <v>10</v>
      </c>
      <c r="K55" s="3" t="s">
        <v>10</v>
      </c>
      <c r="L55" s="3" t="s">
        <v>10</v>
      </c>
    </row>
    <row r="56" spans="2:11">
      <c r="B56" s="3" t="s">
        <v>12</v>
      </c>
      <c r="C56" s="3" t="s">
        <v>13</v>
      </c>
      <c r="D56" s="3" t="s">
        <v>14</v>
      </c>
      <c r="E56" s="3" t="s">
        <v>15</v>
      </c>
      <c r="F56" s="3" t="s">
        <v>16</v>
      </c>
      <c r="G56" s="3" t="s">
        <v>17</v>
      </c>
      <c r="H56" s="3" t="s">
        <v>18</v>
      </c>
      <c r="I56" s="3" t="s">
        <v>19</v>
      </c>
      <c r="J56" s="3" t="s">
        <v>4</v>
      </c>
      <c r="K56" s="3" t="s">
        <v>20</v>
      </c>
    </row>
    <row r="57" spans="2:11">
      <c r="B57" t="s">
        <v>21</v>
      </c>
      <c r="C57" t="s">
        <v>113</v>
      </c>
      <c r="D57" t="s">
        <v>10</v>
      </c>
      <c r="E57" t="s">
        <v>114</v>
      </c>
      <c r="F57" t="s">
        <v>115</v>
      </c>
      <c r="G57" t="s">
        <v>25</v>
      </c>
      <c r="H57" t="s">
        <v>74</v>
      </c>
      <c r="I57" t="s">
        <v>37</v>
      </c>
      <c r="J57" t="s">
        <v>8</v>
      </c>
      <c r="K57" t="s">
        <v>116</v>
      </c>
    </row>
    <row r="58" spans="2:11">
      <c r="B58" t="s">
        <v>21</v>
      </c>
      <c r="C58" t="s">
        <v>117</v>
      </c>
      <c r="D58" t="s">
        <v>10</v>
      </c>
      <c r="E58" t="s">
        <v>118</v>
      </c>
      <c r="F58" t="s">
        <v>115</v>
      </c>
      <c r="G58" t="s">
        <v>74</v>
      </c>
      <c r="H58" t="s">
        <v>26</v>
      </c>
      <c r="I58" t="s">
        <v>37</v>
      </c>
      <c r="J58" t="s">
        <v>8</v>
      </c>
      <c r="K58" t="s">
        <v>116</v>
      </c>
    </row>
    <row r="59" spans="2:11">
      <c r="B59" t="s">
        <v>21</v>
      </c>
      <c r="C59" t="s">
        <v>119</v>
      </c>
      <c r="D59" t="s">
        <v>10</v>
      </c>
      <c r="E59" t="s">
        <v>120</v>
      </c>
      <c r="F59" t="s">
        <v>115</v>
      </c>
      <c r="G59" t="s">
        <v>74</v>
      </c>
      <c r="H59" t="s">
        <v>26</v>
      </c>
      <c r="I59" t="s">
        <v>37</v>
      </c>
      <c r="J59" t="s">
        <v>8</v>
      </c>
      <c r="K59" t="s">
        <v>116</v>
      </c>
    </row>
    <row r="60" spans="2:11">
      <c r="B60" t="s">
        <v>21</v>
      </c>
      <c r="C60" t="s">
        <v>119</v>
      </c>
      <c r="D60" t="s">
        <v>10</v>
      </c>
      <c r="E60" t="s">
        <v>121</v>
      </c>
      <c r="F60" t="s">
        <v>115</v>
      </c>
      <c r="G60" t="s">
        <v>74</v>
      </c>
      <c r="H60" t="s">
        <v>26</v>
      </c>
      <c r="I60" t="s">
        <v>37</v>
      </c>
      <c r="J60" t="s">
        <v>8</v>
      </c>
      <c r="K60" t="s">
        <v>116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E44" sqref="E44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122</v>
      </c>
    </row>
    <row r="2" spans="1:9">
      <c r="A2" t="s">
        <v>22</v>
      </c>
      <c r="B2" t="s">
        <v>25</v>
      </c>
      <c r="C2" t="s">
        <v>26</v>
      </c>
      <c r="D2" s="4">
        <v>840</v>
      </c>
      <c r="E2" t="str">
        <f>VLOOKUP(A2,HOP!A:L,12,0)</f>
        <v>840.00</v>
      </c>
      <c r="F2" t="str">
        <f>VLOOKUP(A2,HOP!A:C,3,0)</f>
        <v>2262357</v>
      </c>
      <c r="G2">
        <f>D2-E2</f>
        <v>0</v>
      </c>
      <c r="H2" t="str">
        <f>$H$1&amp;F2</f>
        <v>，2262357</v>
      </c>
      <c r="I2" t="str">
        <f>VLOOKUP(A2,HOP!A:T,20,0)</f>
        <v>直采</v>
      </c>
    </row>
    <row r="3" hidden="1" spans="1:10">
      <c r="A3">
        <v>1156913205</v>
      </c>
      <c r="B3" t="s">
        <v>35</v>
      </c>
      <c r="C3" t="s">
        <v>36</v>
      </c>
      <c r="D3" s="4">
        <v>439</v>
      </c>
      <c r="E3">
        <v>439</v>
      </c>
      <c r="F3" s="8" t="s">
        <v>123</v>
      </c>
      <c r="G3">
        <f t="shared" ref="G3:G24" si="0">D3-E3</f>
        <v>0</v>
      </c>
      <c r="H3" t="str">
        <f t="shared" ref="H3:H24" si="1">$H$1&amp;F3</f>
        <v>，202109201131080025</v>
      </c>
      <c r="I3" t="e">
        <f>VLOOKUP(A3,HOP!A:T,20,0)</f>
        <v>#N/A</v>
      </c>
      <c r="J3" s="6">
        <v>9.2</v>
      </c>
    </row>
    <row r="4" hidden="1" spans="1:10">
      <c r="A4">
        <v>1157107871</v>
      </c>
      <c r="B4" t="s">
        <v>35</v>
      </c>
      <c r="C4" t="s">
        <v>36</v>
      </c>
      <c r="D4" s="4">
        <v>466</v>
      </c>
      <c r="E4">
        <v>466</v>
      </c>
      <c r="F4" s="8" t="s">
        <v>124</v>
      </c>
      <c r="G4">
        <f t="shared" si="0"/>
        <v>0</v>
      </c>
      <c r="H4" t="str">
        <f t="shared" si="1"/>
        <v>，202109201533400025</v>
      </c>
      <c r="I4" t="e">
        <f>VLOOKUP(A4,HOP!A:T,20,0)</f>
        <v>#N/A</v>
      </c>
      <c r="J4" s="6">
        <v>9.2</v>
      </c>
    </row>
    <row r="5" hidden="1" spans="1:10">
      <c r="A5">
        <v>1159259671</v>
      </c>
      <c r="B5" t="s">
        <v>49</v>
      </c>
      <c r="C5" t="s">
        <v>50</v>
      </c>
      <c r="D5" s="4">
        <v>102</v>
      </c>
      <c r="E5">
        <v>102</v>
      </c>
      <c r="F5" s="8" t="s">
        <v>125</v>
      </c>
      <c r="G5">
        <f t="shared" si="0"/>
        <v>0</v>
      </c>
      <c r="H5" t="str">
        <f t="shared" si="1"/>
        <v>，202109221224370025</v>
      </c>
      <c r="I5" t="e">
        <f>VLOOKUP(A5,HOP!A:T,20,0)</f>
        <v>#N/A</v>
      </c>
      <c r="J5">
        <v>9.22</v>
      </c>
    </row>
    <row r="6" hidden="1" spans="1:10">
      <c r="A6">
        <v>1160430495</v>
      </c>
      <c r="B6" t="s">
        <v>50</v>
      </c>
      <c r="C6" t="s">
        <v>25</v>
      </c>
      <c r="D6" s="4">
        <v>95</v>
      </c>
      <c r="E6">
        <v>95</v>
      </c>
      <c r="F6" s="8" t="s">
        <v>126</v>
      </c>
      <c r="G6">
        <f t="shared" si="0"/>
        <v>0</v>
      </c>
      <c r="H6" t="str">
        <f t="shared" si="1"/>
        <v>，202109231253130025</v>
      </c>
      <c r="I6" t="e">
        <f>VLOOKUP(A6,HOP!A:T,20,0)</f>
        <v>#N/A</v>
      </c>
      <c r="J6">
        <v>9.23</v>
      </c>
    </row>
    <row r="7" hidden="1" spans="1:10">
      <c r="A7">
        <v>1160902619</v>
      </c>
      <c r="B7" t="s">
        <v>50</v>
      </c>
      <c r="C7" t="s">
        <v>25</v>
      </c>
      <c r="D7" s="4">
        <v>75</v>
      </c>
      <c r="E7">
        <v>75</v>
      </c>
      <c r="F7" s="8" t="s">
        <v>127</v>
      </c>
      <c r="G7">
        <f t="shared" si="0"/>
        <v>0</v>
      </c>
      <c r="H7" t="str">
        <f t="shared" si="1"/>
        <v>，202109232244390021</v>
      </c>
      <c r="I7" t="e">
        <f>VLOOKUP(A7,HOP!A:T,20,0)</f>
        <v>#N/A</v>
      </c>
      <c r="J7">
        <v>9.23</v>
      </c>
    </row>
    <row r="8" spans="1:9">
      <c r="A8" t="s">
        <v>63</v>
      </c>
      <c r="B8" t="s">
        <v>35</v>
      </c>
      <c r="C8" t="s">
        <v>36</v>
      </c>
      <c r="D8" s="4">
        <v>340</v>
      </c>
      <c r="E8" t="str">
        <f>VLOOKUP(A8,HOP!A:L,12,0)</f>
        <v>340.00</v>
      </c>
      <c r="F8" t="str">
        <f>VLOOKUP(A8,HOP!A:C,3,0)</f>
        <v>2259151</v>
      </c>
      <c r="G8">
        <f t="shared" si="0"/>
        <v>0</v>
      </c>
      <c r="H8" t="str">
        <f t="shared" si="1"/>
        <v>，2259151</v>
      </c>
      <c r="I8" t="str">
        <f>VLOOKUP(A8,HOP!A:T,20,0)</f>
        <v>直采</v>
      </c>
    </row>
    <row r="9" spans="1:9">
      <c r="A9" t="s">
        <v>67</v>
      </c>
      <c r="B9" t="s">
        <v>35</v>
      </c>
      <c r="C9" t="s">
        <v>36</v>
      </c>
      <c r="D9" s="4">
        <v>340</v>
      </c>
      <c r="E9" t="str">
        <f>VLOOKUP(A9,HOP!A:L,12,0)</f>
        <v>340.00</v>
      </c>
      <c r="F9" t="str">
        <f>VLOOKUP(A9,HOP!A:C,3,0)</f>
        <v>2259156</v>
      </c>
      <c r="G9">
        <f t="shared" si="0"/>
        <v>0</v>
      </c>
      <c r="H9" t="str">
        <f t="shared" si="1"/>
        <v>，2259156</v>
      </c>
      <c r="I9" t="str">
        <f>VLOOKUP(A9,HOP!A:T,20,0)</f>
        <v>直采</v>
      </c>
    </row>
    <row r="10" spans="1:9">
      <c r="A10" t="s">
        <v>71</v>
      </c>
      <c r="B10" t="s">
        <v>74</v>
      </c>
      <c r="C10" t="s">
        <v>26</v>
      </c>
      <c r="D10" s="4">
        <v>235</v>
      </c>
      <c r="E10" t="str">
        <f>VLOOKUP(A10,HOP!A:L,12,0)</f>
        <v>235.00</v>
      </c>
      <c r="F10" t="str">
        <f>VLOOKUP(A10,HOP!A:C,3,0)</f>
        <v>2264838</v>
      </c>
      <c r="G10">
        <f t="shared" si="0"/>
        <v>0</v>
      </c>
      <c r="H10" t="str">
        <f t="shared" si="1"/>
        <v>，2264838</v>
      </c>
      <c r="I10" t="str">
        <f>VLOOKUP(A10,HOP!A:T,20,0)</f>
        <v>直采</v>
      </c>
    </row>
    <row r="11" hidden="1" spans="1:10">
      <c r="A11">
        <v>1159378247</v>
      </c>
      <c r="B11" t="s">
        <v>49</v>
      </c>
      <c r="C11" t="s">
        <v>50</v>
      </c>
      <c r="D11" s="4">
        <v>80</v>
      </c>
      <c r="E11">
        <v>80</v>
      </c>
      <c r="F11" s="8" t="s">
        <v>128</v>
      </c>
      <c r="G11">
        <f t="shared" si="0"/>
        <v>0</v>
      </c>
      <c r="H11" t="str">
        <f t="shared" si="1"/>
        <v>，202109221451220025</v>
      </c>
      <c r="I11" t="e">
        <f>VLOOKUP(A11,HOP!A:T,20,0)</f>
        <v>#N/A</v>
      </c>
      <c r="J11">
        <v>9.22</v>
      </c>
    </row>
    <row r="12" hidden="1" spans="1:10">
      <c r="A12">
        <v>1156750043</v>
      </c>
      <c r="B12" t="s">
        <v>35</v>
      </c>
      <c r="C12" t="s">
        <v>36</v>
      </c>
      <c r="D12" s="4">
        <v>155</v>
      </c>
      <c r="E12">
        <v>155</v>
      </c>
      <c r="F12" s="8" t="s">
        <v>129</v>
      </c>
      <c r="G12">
        <f t="shared" si="0"/>
        <v>0</v>
      </c>
      <c r="H12" t="str">
        <f t="shared" si="1"/>
        <v>，202109200820020025</v>
      </c>
      <c r="I12" t="e">
        <f>VLOOKUP(A12,HOP!A:T,20,0)</f>
        <v>#N/A</v>
      </c>
      <c r="J12" s="6">
        <v>9.2</v>
      </c>
    </row>
    <row r="13" hidden="1" spans="1:10">
      <c r="A13">
        <v>1157397280</v>
      </c>
      <c r="B13" t="s">
        <v>36</v>
      </c>
      <c r="C13" t="s">
        <v>49</v>
      </c>
      <c r="D13" s="4">
        <v>465</v>
      </c>
      <c r="E13">
        <v>465</v>
      </c>
      <c r="F13" s="8" t="s">
        <v>130</v>
      </c>
      <c r="G13">
        <f t="shared" si="0"/>
        <v>0</v>
      </c>
      <c r="H13" t="str">
        <f t="shared" si="1"/>
        <v>，202109202129070022</v>
      </c>
      <c r="I13" t="e">
        <f>VLOOKUP(A13,HOP!A:T,20,0)</f>
        <v>#N/A</v>
      </c>
      <c r="J13" s="6">
        <v>9.2</v>
      </c>
    </row>
    <row r="14" hidden="1" spans="1:10">
      <c r="A14">
        <v>1158154091</v>
      </c>
      <c r="B14" t="s">
        <v>36</v>
      </c>
      <c r="C14" t="s">
        <v>49</v>
      </c>
      <c r="D14" s="4">
        <v>173</v>
      </c>
      <c r="E14">
        <v>173</v>
      </c>
      <c r="F14" s="8" t="s">
        <v>131</v>
      </c>
      <c r="G14">
        <f t="shared" si="0"/>
        <v>0</v>
      </c>
      <c r="H14" t="str">
        <f t="shared" si="1"/>
        <v>，202109211318280020</v>
      </c>
      <c r="I14" t="e">
        <f>VLOOKUP(A14,HOP!A:T,20,0)</f>
        <v>#N/A</v>
      </c>
      <c r="J14">
        <v>9.21</v>
      </c>
    </row>
    <row r="15" hidden="1" spans="1:10">
      <c r="A15">
        <v>1158250643</v>
      </c>
      <c r="B15" t="s">
        <v>36</v>
      </c>
      <c r="C15" t="s">
        <v>49</v>
      </c>
      <c r="D15" s="4">
        <v>173</v>
      </c>
      <c r="E15">
        <v>173</v>
      </c>
      <c r="F15" s="8" t="s">
        <v>132</v>
      </c>
      <c r="G15">
        <f t="shared" si="0"/>
        <v>0</v>
      </c>
      <c r="H15" t="str">
        <f t="shared" si="1"/>
        <v>，202109211522580025</v>
      </c>
      <c r="I15" t="e">
        <f>VLOOKUP(A15,HOP!A:T,20,0)</f>
        <v>#N/A</v>
      </c>
      <c r="J15">
        <v>9.21</v>
      </c>
    </row>
    <row r="16" hidden="1" spans="1:10">
      <c r="A16">
        <v>1159054228</v>
      </c>
      <c r="B16" t="s">
        <v>49</v>
      </c>
      <c r="C16" t="s">
        <v>50</v>
      </c>
      <c r="D16" s="4">
        <v>465</v>
      </c>
      <c r="E16">
        <v>465</v>
      </c>
      <c r="F16" s="8" t="s">
        <v>133</v>
      </c>
      <c r="G16">
        <f t="shared" si="0"/>
        <v>0</v>
      </c>
      <c r="H16" t="str">
        <f t="shared" si="1"/>
        <v>，202109220806550020</v>
      </c>
      <c r="I16" t="e">
        <f>VLOOKUP(A16,HOP!A:T,20,0)</f>
        <v>#N/A</v>
      </c>
      <c r="J16">
        <v>9.22</v>
      </c>
    </row>
    <row r="17" hidden="1" spans="1:10">
      <c r="A17">
        <v>1157861529</v>
      </c>
      <c r="B17" t="s">
        <v>36</v>
      </c>
      <c r="C17" t="s">
        <v>25</v>
      </c>
      <c r="D17" s="4">
        <v>465</v>
      </c>
      <c r="E17">
        <v>465</v>
      </c>
      <c r="F17" s="8" t="s">
        <v>134</v>
      </c>
      <c r="G17">
        <f t="shared" si="0"/>
        <v>0</v>
      </c>
      <c r="H17" t="str">
        <f t="shared" si="1"/>
        <v>，202109210807230020</v>
      </c>
      <c r="I17" t="e">
        <f>VLOOKUP(A17,HOP!A:T,20,0)</f>
        <v>#N/A</v>
      </c>
      <c r="J17">
        <v>9.21</v>
      </c>
    </row>
    <row r="18" hidden="1" spans="1:10">
      <c r="A18">
        <v>1159760375</v>
      </c>
      <c r="B18" t="s">
        <v>50</v>
      </c>
      <c r="C18" t="s">
        <v>25</v>
      </c>
      <c r="D18" s="4">
        <v>465</v>
      </c>
      <c r="E18">
        <v>465</v>
      </c>
      <c r="F18" s="8" t="s">
        <v>135</v>
      </c>
      <c r="G18">
        <f t="shared" si="0"/>
        <v>0</v>
      </c>
      <c r="H18" t="str">
        <f t="shared" si="1"/>
        <v>，202109222258240021</v>
      </c>
      <c r="I18" t="e">
        <f>VLOOKUP(A18,HOP!A:T,20,0)</f>
        <v>#N/A</v>
      </c>
      <c r="J18">
        <v>9.22</v>
      </c>
    </row>
    <row r="19" hidden="1" spans="1:10">
      <c r="A19">
        <v>1160559898</v>
      </c>
      <c r="B19" t="s">
        <v>50</v>
      </c>
      <c r="C19" t="s">
        <v>25</v>
      </c>
      <c r="D19" s="4">
        <v>150</v>
      </c>
      <c r="E19">
        <v>150</v>
      </c>
      <c r="F19" s="8" t="s">
        <v>136</v>
      </c>
      <c r="G19">
        <f t="shared" si="0"/>
        <v>0</v>
      </c>
      <c r="H19" t="str">
        <f t="shared" si="1"/>
        <v>，202109231537320025</v>
      </c>
      <c r="I19" t="e">
        <f>VLOOKUP(A19,HOP!A:T,20,0)</f>
        <v>#N/A</v>
      </c>
      <c r="J19">
        <v>9.23</v>
      </c>
    </row>
    <row r="20" hidden="1" spans="1:10">
      <c r="A20">
        <v>1160648295</v>
      </c>
      <c r="B20" t="s">
        <v>25</v>
      </c>
      <c r="C20" t="s">
        <v>74</v>
      </c>
      <c r="D20" s="4">
        <v>150</v>
      </c>
      <c r="E20">
        <v>150</v>
      </c>
      <c r="F20" s="8" t="s">
        <v>137</v>
      </c>
      <c r="G20">
        <f t="shared" si="0"/>
        <v>0</v>
      </c>
      <c r="H20" t="str">
        <f t="shared" si="1"/>
        <v>，202109231726430021</v>
      </c>
      <c r="I20" t="e">
        <f>VLOOKUP(A20,HOP!A:T,20,0)</f>
        <v>#N/A</v>
      </c>
      <c r="J20">
        <v>9.23</v>
      </c>
    </row>
    <row r="21" hidden="1" spans="1:10">
      <c r="A21">
        <v>1161453351</v>
      </c>
      <c r="B21" t="s">
        <v>74</v>
      </c>
      <c r="C21" t="s">
        <v>26</v>
      </c>
      <c r="D21" s="4">
        <v>450</v>
      </c>
      <c r="E21">
        <v>450</v>
      </c>
      <c r="F21" s="8" t="s">
        <v>138</v>
      </c>
      <c r="G21">
        <f t="shared" si="0"/>
        <v>0</v>
      </c>
      <c r="H21" t="str">
        <f t="shared" si="1"/>
        <v>，202109241019160022</v>
      </c>
      <c r="I21" t="e">
        <f>VLOOKUP(A21,HOP!A:T,20,0)</f>
        <v>#N/A</v>
      </c>
      <c r="J21">
        <v>9.24</v>
      </c>
    </row>
    <row r="22" hidden="1" spans="1:10">
      <c r="A22">
        <v>1161957506</v>
      </c>
      <c r="B22" t="s">
        <v>25</v>
      </c>
      <c r="C22" t="s">
        <v>74</v>
      </c>
      <c r="D22" s="4">
        <v>100</v>
      </c>
      <c r="E22">
        <v>100</v>
      </c>
      <c r="F22" s="8" t="s">
        <v>139</v>
      </c>
      <c r="G22">
        <f t="shared" si="0"/>
        <v>0</v>
      </c>
      <c r="H22" t="str">
        <f t="shared" si="1"/>
        <v>，202109242049140020</v>
      </c>
      <c r="I22" t="e">
        <f>VLOOKUP(A22,HOP!A:T,20,0)</f>
        <v>#N/A</v>
      </c>
      <c r="J22">
        <v>9.24</v>
      </c>
    </row>
    <row r="23" hidden="1" spans="1:10">
      <c r="A23">
        <v>1162876148</v>
      </c>
      <c r="B23" t="s">
        <v>74</v>
      </c>
      <c r="C23" t="s">
        <v>26</v>
      </c>
      <c r="D23" s="4">
        <v>100</v>
      </c>
      <c r="E23">
        <v>100</v>
      </c>
      <c r="F23" s="8" t="s">
        <v>140</v>
      </c>
      <c r="G23">
        <f t="shared" si="0"/>
        <v>0</v>
      </c>
      <c r="H23" t="str">
        <f t="shared" si="1"/>
        <v>，202109251604450022</v>
      </c>
      <c r="I23" t="e">
        <f>VLOOKUP(A23,HOP!A:T,20,0)</f>
        <v>#N/A</v>
      </c>
      <c r="J23">
        <v>9.25</v>
      </c>
    </row>
    <row r="24" hidden="1" spans="1:10">
      <c r="A24">
        <v>1162907768</v>
      </c>
      <c r="B24" t="s">
        <v>74</v>
      </c>
      <c r="C24" t="s">
        <v>26</v>
      </c>
      <c r="D24" s="4">
        <v>200</v>
      </c>
      <c r="E24">
        <v>200</v>
      </c>
      <c r="F24" s="8" t="s">
        <v>141</v>
      </c>
      <c r="G24">
        <f t="shared" si="0"/>
        <v>0</v>
      </c>
      <c r="H24" t="str">
        <f t="shared" si="1"/>
        <v>，202109251638330020</v>
      </c>
      <c r="I24" t="e">
        <f>VLOOKUP(A24,HOP!A:T,20,0)</f>
        <v>#N/A</v>
      </c>
      <c r="J24">
        <v>9.25</v>
      </c>
    </row>
    <row r="26" spans="4:4">
      <c r="D26">
        <f>SUM(D2:D25)</f>
        <v>6523</v>
      </c>
    </row>
    <row r="27" spans="4:4">
      <c r="D27" s="5" t="s">
        <v>6</v>
      </c>
    </row>
    <row r="30" spans="1:4">
      <c r="A30" t="s">
        <v>142</v>
      </c>
      <c r="D30">
        <v>1755</v>
      </c>
    </row>
    <row r="31" spans="1:4">
      <c r="A31" t="s">
        <v>143</v>
      </c>
      <c r="D31">
        <v>4768</v>
      </c>
    </row>
    <row r="32" spans="1:4">
      <c r="A32" t="s">
        <v>144</v>
      </c>
      <c r="D32">
        <f>SUBTOTAL(9,D30:D31)</f>
        <v>6523</v>
      </c>
    </row>
  </sheetData>
  <autoFilter ref="A1:J24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8" defaultRowHeight="12.75" outlineLevelRow="4"/>
  <cols>
    <col min="1" max="16383" width="8" style="1"/>
  </cols>
  <sheetData>
    <row r="1" s="1" customFormat="1" spans="1:20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149</v>
      </c>
      <c r="F1" s="2" t="s">
        <v>17</v>
      </c>
      <c r="G1" s="2" t="s">
        <v>18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</row>
    <row r="2" s="1" customFormat="1" spans="1:20">
      <c r="A2" s="1" t="s">
        <v>63</v>
      </c>
      <c r="B2" s="1" t="s">
        <v>163</v>
      </c>
      <c r="C2" s="1" t="s">
        <v>164</v>
      </c>
      <c r="D2" s="1" t="s">
        <v>61</v>
      </c>
      <c r="E2" s="1" t="s">
        <v>64</v>
      </c>
      <c r="F2" s="1" t="s">
        <v>165</v>
      </c>
      <c r="G2" s="1" t="s">
        <v>166</v>
      </c>
      <c r="H2" s="1" t="s">
        <v>167</v>
      </c>
      <c r="I2" s="1" t="s">
        <v>66</v>
      </c>
      <c r="J2" s="1" t="s">
        <v>168</v>
      </c>
      <c r="K2" s="1" t="s">
        <v>66</v>
      </c>
      <c r="L2" s="1" t="s">
        <v>66</v>
      </c>
      <c r="M2" s="1" t="s">
        <v>169</v>
      </c>
      <c r="N2" s="1" t="s">
        <v>169</v>
      </c>
      <c r="O2" s="1" t="s">
        <v>7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</row>
    <row r="3" s="1" customFormat="1" spans="1:20">
      <c r="A3" s="1" t="s">
        <v>67</v>
      </c>
      <c r="B3" s="1" t="s">
        <v>163</v>
      </c>
      <c r="C3" s="1" t="s">
        <v>175</v>
      </c>
      <c r="D3" s="1" t="s">
        <v>61</v>
      </c>
      <c r="E3" s="1" t="s">
        <v>68</v>
      </c>
      <c r="F3" s="1" t="s">
        <v>165</v>
      </c>
      <c r="G3" s="1" t="s">
        <v>166</v>
      </c>
      <c r="H3" s="1" t="s">
        <v>167</v>
      </c>
      <c r="I3" s="1" t="s">
        <v>66</v>
      </c>
      <c r="J3" s="1" t="s">
        <v>168</v>
      </c>
      <c r="K3" s="1" t="s">
        <v>66</v>
      </c>
      <c r="L3" s="1" t="s">
        <v>66</v>
      </c>
      <c r="M3" s="1" t="s">
        <v>169</v>
      </c>
      <c r="N3" s="1" t="s">
        <v>169</v>
      </c>
      <c r="O3" s="1" t="s">
        <v>7</v>
      </c>
      <c r="P3" s="1" t="s">
        <v>170</v>
      </c>
      <c r="Q3" s="1" t="s">
        <v>176</v>
      </c>
      <c r="R3" s="1" t="s">
        <v>172</v>
      </c>
      <c r="S3" s="1" t="s">
        <v>173</v>
      </c>
      <c r="T3" s="1" t="s">
        <v>174</v>
      </c>
    </row>
    <row r="4" s="1" customFormat="1" spans="1:20">
      <c r="A4" s="1" t="s">
        <v>22</v>
      </c>
      <c r="B4" s="1" t="s">
        <v>177</v>
      </c>
      <c r="C4" s="1" t="s">
        <v>178</v>
      </c>
      <c r="D4" s="1" t="s">
        <v>9</v>
      </c>
      <c r="E4" s="1" t="s">
        <v>23</v>
      </c>
      <c r="F4" s="1" t="s">
        <v>179</v>
      </c>
      <c r="G4" s="1" t="s">
        <v>180</v>
      </c>
      <c r="H4" s="1" t="s">
        <v>167</v>
      </c>
      <c r="I4" s="1" t="s">
        <v>28</v>
      </c>
      <c r="J4" s="1" t="s">
        <v>168</v>
      </c>
      <c r="K4" s="1" t="s">
        <v>28</v>
      </c>
      <c r="L4" s="1" t="s">
        <v>28</v>
      </c>
      <c r="M4" s="1" t="s">
        <v>169</v>
      </c>
      <c r="N4" s="1" t="s">
        <v>169</v>
      </c>
      <c r="O4" s="1" t="s">
        <v>7</v>
      </c>
      <c r="P4" s="1" t="s">
        <v>170</v>
      </c>
      <c r="Q4" s="1" t="s">
        <v>181</v>
      </c>
      <c r="R4" s="1" t="s">
        <v>172</v>
      </c>
      <c r="S4" s="1" t="s">
        <v>173</v>
      </c>
      <c r="T4" s="1" t="s">
        <v>174</v>
      </c>
    </row>
    <row r="5" s="1" customFormat="1" spans="1:20">
      <c r="A5" s="1" t="s">
        <v>71</v>
      </c>
      <c r="B5" s="1" t="s">
        <v>182</v>
      </c>
      <c r="C5" s="1" t="s">
        <v>183</v>
      </c>
      <c r="D5" s="1" t="s">
        <v>69</v>
      </c>
      <c r="E5" s="1" t="s">
        <v>72</v>
      </c>
      <c r="F5" s="1" t="s">
        <v>182</v>
      </c>
      <c r="G5" s="1" t="s">
        <v>180</v>
      </c>
      <c r="H5" s="1" t="s">
        <v>167</v>
      </c>
      <c r="I5" s="1" t="s">
        <v>75</v>
      </c>
      <c r="J5" s="1" t="s">
        <v>168</v>
      </c>
      <c r="K5" s="1" t="s">
        <v>75</v>
      </c>
      <c r="L5" s="1" t="s">
        <v>75</v>
      </c>
      <c r="M5" s="1" t="s">
        <v>169</v>
      </c>
      <c r="N5" s="1" t="s">
        <v>169</v>
      </c>
      <c r="O5" s="1" t="s">
        <v>7</v>
      </c>
      <c r="P5" s="1" t="s">
        <v>170</v>
      </c>
      <c r="Q5" s="1" t="s">
        <v>184</v>
      </c>
      <c r="R5" s="1" t="s">
        <v>172</v>
      </c>
      <c r="S5" s="1" t="s">
        <v>173</v>
      </c>
      <c r="T5" s="1" t="s">
        <v>174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2021-09-28T08:05:30Z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56DC66706AD14B0BB2605B27C295CB1E</vt:lpwstr>
  </property>
  <property fmtid="{D5CDD505-2E9C-101B-9397-08002B2CF9AE}" pid="3" name="KSOProductBuildVer">
    <vt:lpwstr>2052-11.1.0.10938</vt:lpwstr>
  </property>
</Properties>
</file>