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<sst xmlns="http://schemas.openxmlformats.org/spreadsheetml/2006/main" count="367" uniqueCount="136">
  <si>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</si>
  <si>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</si>
  <si>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</si>
  <si>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</si>
  <si>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</si>
  <si>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</si>
  <si>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</si>
  <si>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</si>
  <si>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</si>
  <si>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</si>
  <si>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</si>
  <si>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</si>
  <si>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</si>
  <si>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</si>
  <si>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</si>
  <si>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</si>
  <si>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</si>
  <si>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</si>
  <si>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</si>
  <si>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</si>
  <si>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</si>
  <si>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</si>
  <si>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</si>
  <si>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</si>
  <si>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</si>
  <si>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</si>
  <si>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</si>
  <si>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[和平]和平热龙温泉度假村(78217595)</t>
  </si>
  <si>
    <t>南湖东岸别墅双床房&lt;超值特惠&gt;&lt;双人入住&gt;&lt;双早&gt;&lt;新酒店礼盒&gt;</t>
  </si>
  <si>
    <t>CNY</t>
  </si>
  <si>
    <t>曾雪锋,黄琪,杨佩芳</t>
  </si>
  <si>
    <t>CA363210930CNY</t>
  </si>
  <si>
    <t>未提现</t>
  </si>
  <si>
    <t>携程开票</t>
  </si>
  <si>
    <t>[东莞]东莞汇丽华酒店(67322908)</t>
  </si>
  <si>
    <t>豪华大床房&lt;内宾&gt;&lt;双人入住&gt;&lt;预付&gt;&lt;双早&gt;</t>
  </si>
  <si>
    <t>曹晓华</t>
  </si>
  <si>
    <t>标准双人房&lt;特惠专享&gt;&lt;双人入住&gt;&lt;双早&gt;&lt;新酒店礼盒&gt;</t>
  </si>
  <si>
    <t>卢敏玲,高丽芬,蔡欣</t>
  </si>
  <si>
    <t>[舟山]舟山潮起阁海景公寓(80283369)</t>
  </si>
  <si>
    <t>微海景简约标间&lt;无早&gt;</t>
  </si>
  <si>
    <t>李文环</t>
  </si>
  <si>
    <t>[珠海]珠海横琴希尔顿花园酒店(68396777)</t>
  </si>
  <si>
    <t>标准大床房&lt;双人入住&gt;&lt;双早&gt;</t>
  </si>
  <si>
    <t>何志光</t>
  </si>
  <si>
    <t>[长沙]长沙金麓郁锦香酒店(9820015)</t>
  </si>
  <si>
    <t>高级双床房&lt;双人入住&gt;&lt;无早&gt;</t>
  </si>
  <si>
    <t>欧阳智胜</t>
  </si>
  <si>
    <t>杨运申,杨运申</t>
  </si>
  <si>
    <t>acknowledge</t>
  </si>
  <si>
    <t>南湖东岸别墅大床房&lt;超值特惠&gt;&lt;双人入住&gt;&lt;双早&gt;&lt;新酒店礼盒&gt;</t>
  </si>
  <si>
    <t>周润秀</t>
  </si>
  <si>
    <t>[长治]如家精选酒店(长治八一广场威远门中路店)(79875101)</t>
  </si>
  <si>
    <t>精选高级商务房&lt;双人入住&gt;&lt;无早&gt;</t>
  </si>
  <si>
    <t>伍家逸</t>
  </si>
  <si>
    <t>刘勇杰</t>
  </si>
  <si>
    <t>[贵阳]贵阳溪山里酒店(77243456)</t>
  </si>
  <si>
    <t>高级精致房&lt;双人入住&gt;&lt;中宾&gt;&lt;双早&gt;</t>
  </si>
  <si>
    <t>陈垚</t>
  </si>
  <si>
    <t>[舟山]舟山新海景大酒店(80282237)</t>
  </si>
  <si>
    <t>高级大床房&lt;大床&gt;&lt;双人入住&gt;&lt;无早&gt;</t>
  </si>
  <si>
    <t>冯小强</t>
  </si>
  <si>
    <t>取消</t>
  </si>
  <si>
    <t>，</t>
  </si>
  <si>
    <t>202109140828440025</t>
  </si>
  <si>
    <t>A210930103922481</t>
  </si>
  <si>
    <t>A210930104022481</t>
  </si>
  <si>
    <t>i210930104234 房集：930元</t>
  </si>
  <si>
    <t>CNY / HKD 当前参考汇率: 1.201972573</t>
  </si>
  <si>
    <t>总计：5444.98 CNY/
6544.72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</si>
  <si>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</si>
  <si>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</si>
  <si>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</si>
  <si>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</si>
  <si>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</si>
  <si>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</si>
  <si>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</si>
  <si>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</si>
  <si>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</si>
  <si>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</si>
  <si>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</si>
  <si>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</si>
  <si>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</si>
  <si>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</si>
  <si>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</si>
  <si>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</si>
  <si>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</si>
  <si>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2021-09-08</t>
  </si>
  <si>
    <t>2247668</t>
  </si>
  <si>
    <t>和平热龙温泉度假村</t>
  </si>
  <si>
    <t>2021-09-14</t>
  </si>
  <si>
    <t>2021-09-15</t>
  </si>
  <si>
    <t>退房日周结</t>
  </si>
  <si>
    <t>1200.00</t>
  </si>
  <si>
    <t>RMB</t>
  </si>
  <si>
    <t>0</t>
  </si>
  <si>
    <t>0.00</t>
  </si>
  <si>
    <t>携程国内直连(DD)</t>
  </si>
  <si>
    <t>2021-09-09 08:18:05</t>
  </si>
  <si>
    <t>否</t>
  </si>
  <si>
    <t>汇智国际旅游发展有限公司</t>
  </si>
  <si>
    <t>直采</t>
  </si>
  <si>
    <t>2021-09-13</t>
  </si>
  <si>
    <t>2252572</t>
  </si>
  <si>
    <t>东莞汇丽华酒店</t>
  </si>
  <si>
    <t>290.09</t>
  </si>
  <si>
    <t>2021-09-13 20:23:19</t>
  </si>
  <si>
    <t>直连</t>
  </si>
  <si>
    <t>2252707</t>
  </si>
  <si>
    <t>珠海横琴希尔顿花园酒店</t>
  </si>
  <si>
    <t>468.00</t>
  </si>
  <si>
    <t>2021-09-14 08:52:50</t>
  </si>
  <si>
    <t>2252892</t>
  </si>
  <si>
    <t>舟山潮起阁海景公寓</t>
  </si>
  <si>
    <t>105.00</t>
  </si>
  <si>
    <t>2021-09-14 08:48:08</t>
  </si>
  <si>
    <t>2253264</t>
  </si>
  <si>
    <t>长沙金麓郁锦香酒店</t>
  </si>
  <si>
    <t>337.00</t>
  </si>
  <si>
    <t>2021-09-14 14:58:49</t>
  </si>
  <si>
    <t>2253336</t>
  </si>
  <si>
    <t>800.00</t>
  </si>
  <si>
    <t>2021-09-14 16:14:50</t>
  </si>
  <si>
    <t>2253412</t>
  </si>
  <si>
    <t>400.00</t>
  </si>
  <si>
    <t>2021-09-14 17:30:44</t>
  </si>
  <si>
    <t>2253576</t>
  </si>
  <si>
    <t>如家精选酒店(长治八一广场威远门中路店)</t>
  </si>
  <si>
    <t>176.00</t>
  </si>
  <si>
    <t>2021-09-14 19:21:21</t>
  </si>
  <si>
    <t>2253589</t>
  </si>
  <si>
    <t>2021-09-14 19:48:39</t>
  </si>
  <si>
    <t>2253747</t>
  </si>
  <si>
    <t>贵阳溪山里酒店</t>
  </si>
  <si>
    <t>448.80</t>
  </si>
  <si>
    <t>2021-09-14 21:29:20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</si>
</sst>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16239601692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44453</v>
      </c>
      <c r="G2" s="5">
        <v>44454</v>
      </c>
      <c r="H2" s="4">
        <v>3</v>
      </c>
      <c r="I2" s="4">
        <v>1</v>
      </c>
      <c r="J2" s="4">
        <v>3</v>
      </c>
      <c r="K2" s="4" t="s">
        <v>29</v>
      </c>
      <c r="L2" s="4">
        <v>1200</v>
      </c>
      <c r="M2" s="4">
        <v>1200</v>
      </c>
      <c r="N2" s="4" t="s">
        <v>30</v>
      </c>
      <c r="O2" s="4" t="s">
        <v>31</v>
      </c>
      <c r="P2" s="4" t="s">
        <v>32</v>
      </c>
      <c r="Q2" s="4">
        <v>0</v>
      </c>
      <c r="R2" s="6">
        <v>44447</v>
      </c>
      <c r="S2" s="5">
        <v>44469</v>
      </c>
      <c r="T2" s="4" t="s">
        <v>33</v>
      </c>
      <c r="U2" s="4">
        <v>1200</v>
      </c>
      <c r="V2" s="4">
        <v>0</v>
      </c>
      <c r="W2" s="4">
        <v>0</v>
      </c>
      <c r="X2" s="4">
        <v>2247668</v>
      </c>
    </row>
    <row r="3" s="4" customFormat="1" spans="1:24">
      <c r="A3" s="4">
        <v>16279021072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44453</v>
      </c>
      <c r="G3" s="5">
        <v>44454</v>
      </c>
      <c r="H3" s="4">
        <v>1</v>
      </c>
      <c r="I3" s="4">
        <v>1</v>
      </c>
      <c r="J3" s="4">
        <v>1</v>
      </c>
      <c r="K3" s="4" t="s">
        <v>29</v>
      </c>
      <c r="L3" s="4">
        <v>290.09</v>
      </c>
      <c r="M3" s="4">
        <v>290.09</v>
      </c>
      <c r="N3" s="4" t="s">
        <v>36</v>
      </c>
      <c r="O3" s="4" t="s">
        <v>31</v>
      </c>
      <c r="P3" s="4" t="s">
        <v>32</v>
      </c>
      <c r="Q3" s="4">
        <v>0</v>
      </c>
      <c r="R3" s="6">
        <v>44452</v>
      </c>
      <c r="S3" s="5">
        <v>44469</v>
      </c>
      <c r="T3" s="4" t="s">
        <v>33</v>
      </c>
      <c r="U3" s="4">
        <v>290.09</v>
      </c>
      <c r="V3" s="4">
        <v>0</v>
      </c>
      <c r="W3" s="4">
        <v>0</v>
      </c>
      <c r="X3" s="4">
        <v>2252572</v>
      </c>
    </row>
    <row r="4" s="4" customFormat="1" spans="1:23">
      <c r="A4" s="4">
        <v>16279238621</v>
      </c>
      <c r="B4" s="4" t="s">
        <v>25</v>
      </c>
      <c r="C4" s="4" t="s">
        <v>26</v>
      </c>
      <c r="D4" s="4" t="s">
        <v>27</v>
      </c>
      <c r="E4" s="4" t="s">
        <v>37</v>
      </c>
      <c r="F4" s="5">
        <v>44453</v>
      </c>
      <c r="G4" s="5">
        <v>44454</v>
      </c>
      <c r="H4" s="4">
        <v>3</v>
      </c>
      <c r="I4" s="4">
        <v>1</v>
      </c>
      <c r="J4" s="4">
        <v>3</v>
      </c>
      <c r="K4" s="4" t="s">
        <v>29</v>
      </c>
      <c r="L4" s="4">
        <v>930</v>
      </c>
      <c r="M4" s="4">
        <v>930</v>
      </c>
      <c r="N4" s="4" t="s">
        <v>38</v>
      </c>
      <c r="O4" s="4" t="s">
        <v>31</v>
      </c>
      <c r="P4" s="4" t="s">
        <v>32</v>
      </c>
      <c r="Q4" s="4">
        <v>0</v>
      </c>
      <c r="R4" s="6">
        <v>44452</v>
      </c>
      <c r="S4" s="5">
        <v>44469</v>
      </c>
      <c r="T4" s="4" t="s">
        <v>33</v>
      </c>
      <c r="U4" s="4">
        <v>930</v>
      </c>
      <c r="V4" s="4">
        <v>0</v>
      </c>
      <c r="W4" s="4">
        <v>0</v>
      </c>
    </row>
    <row r="5" s="4" customFormat="1" spans="1:23">
      <c r="A5" s="4">
        <v>16280781810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44453</v>
      </c>
      <c r="G5" s="5">
        <v>44454</v>
      </c>
      <c r="H5" s="4">
        <v>1</v>
      </c>
      <c r="I5" s="4">
        <v>1</v>
      </c>
      <c r="J5" s="4">
        <v>1</v>
      </c>
      <c r="K5" s="4" t="s">
        <v>29</v>
      </c>
      <c r="L5" s="4">
        <v>105</v>
      </c>
      <c r="M5" s="4">
        <v>105</v>
      </c>
      <c r="N5" s="4" t="s">
        <v>41</v>
      </c>
      <c r="O5" s="4" t="s">
        <v>31</v>
      </c>
      <c r="P5" s="4" t="s">
        <v>32</v>
      </c>
      <c r="Q5" s="4">
        <v>0</v>
      </c>
      <c r="R5" s="6">
        <v>44453</v>
      </c>
      <c r="S5" s="5">
        <v>44469</v>
      </c>
      <c r="T5" s="4" t="s">
        <v>33</v>
      </c>
      <c r="U5" s="4">
        <v>105</v>
      </c>
      <c r="V5" s="4">
        <v>0</v>
      </c>
      <c r="W5" s="4">
        <v>0</v>
      </c>
    </row>
    <row r="6" s="4" customFormat="1" spans="1:25">
      <c r="A6" s="4">
        <v>16280140454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44453</v>
      </c>
      <c r="G6" s="5">
        <v>44454</v>
      </c>
      <c r="H6" s="4">
        <v>1</v>
      </c>
      <c r="I6" s="4">
        <v>1</v>
      </c>
      <c r="J6" s="4">
        <v>1</v>
      </c>
      <c r="K6" s="4" t="s">
        <v>29</v>
      </c>
      <c r="L6" s="4">
        <v>468</v>
      </c>
      <c r="M6" s="4">
        <v>468</v>
      </c>
      <c r="N6" s="4" t="s">
        <v>44</v>
      </c>
      <c r="O6" s="4" t="s">
        <v>31</v>
      </c>
      <c r="P6" s="4" t="s">
        <v>32</v>
      </c>
      <c r="Q6" s="4">
        <v>0</v>
      </c>
      <c r="R6" s="6">
        <v>44452</v>
      </c>
      <c r="S6" s="5">
        <v>44469</v>
      </c>
      <c r="T6" s="4" t="s">
        <v>33</v>
      </c>
      <c r="U6" s="4">
        <v>468</v>
      </c>
      <c r="V6" s="4">
        <v>0</v>
      </c>
      <c r="W6" s="4">
        <v>0</v>
      </c>
      <c r="X6" s="4">
        <v>2252707</v>
      </c>
      <c r="Y6" s="4">
        <v>3188034893</v>
      </c>
    </row>
    <row r="7" s="4" customFormat="1" spans="1:24">
      <c r="A7" s="4">
        <v>16283963928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44453</v>
      </c>
      <c r="G7" s="5">
        <v>44454</v>
      </c>
      <c r="H7" s="4">
        <v>1</v>
      </c>
      <c r="I7" s="4">
        <v>1</v>
      </c>
      <c r="J7" s="4">
        <v>1</v>
      </c>
      <c r="K7" s="4" t="s">
        <v>29</v>
      </c>
      <c r="L7" s="4">
        <v>337</v>
      </c>
      <c r="M7" s="4">
        <v>337</v>
      </c>
      <c r="N7" s="4" t="s">
        <v>47</v>
      </c>
      <c r="O7" s="4" t="s">
        <v>31</v>
      </c>
      <c r="P7" s="4" t="s">
        <v>32</v>
      </c>
      <c r="Q7" s="4">
        <v>0</v>
      </c>
      <c r="R7" s="6">
        <v>44453</v>
      </c>
      <c r="S7" s="5">
        <v>44469</v>
      </c>
      <c r="T7" s="4" t="s">
        <v>33</v>
      </c>
      <c r="U7" s="4">
        <v>337</v>
      </c>
      <c r="V7" s="4">
        <v>0</v>
      </c>
      <c r="W7" s="4">
        <v>0</v>
      </c>
      <c r="X7" s="4">
        <v>2253264</v>
      </c>
    </row>
    <row r="8" s="4" customFormat="1" spans="1:25">
      <c r="A8" s="4">
        <v>16284381436</v>
      </c>
      <c r="B8" s="4" t="s">
        <v>25</v>
      </c>
      <c r="C8" s="4" t="s">
        <v>26</v>
      </c>
      <c r="D8" s="4" t="s">
        <v>27</v>
      </c>
      <c r="E8" s="4" t="s">
        <v>28</v>
      </c>
      <c r="F8" s="5">
        <v>44453</v>
      </c>
      <c r="G8" s="5">
        <v>44454</v>
      </c>
      <c r="H8" s="4">
        <v>2</v>
      </c>
      <c r="I8" s="4">
        <v>1</v>
      </c>
      <c r="J8" s="4">
        <v>2</v>
      </c>
      <c r="K8" s="4" t="s">
        <v>29</v>
      </c>
      <c r="L8" s="4">
        <v>800</v>
      </c>
      <c r="M8" s="4">
        <v>800</v>
      </c>
      <c r="N8" s="4" t="s">
        <v>48</v>
      </c>
      <c r="O8" s="4" t="s">
        <v>31</v>
      </c>
      <c r="P8" s="4" t="s">
        <v>32</v>
      </c>
      <c r="Q8" s="4">
        <v>0</v>
      </c>
      <c r="R8" s="6">
        <v>44453</v>
      </c>
      <c r="S8" s="5">
        <v>44469</v>
      </c>
      <c r="T8" s="4" t="s">
        <v>33</v>
      </c>
      <c r="U8" s="4">
        <v>800</v>
      </c>
      <c r="V8" s="4">
        <v>0</v>
      </c>
      <c r="W8" s="4">
        <v>0</v>
      </c>
      <c r="X8" s="4">
        <v>2253336</v>
      </c>
      <c r="Y8" s="4" t="s">
        <v>49</v>
      </c>
    </row>
    <row r="9" s="4" customFormat="1" spans="1:25">
      <c r="A9" s="4">
        <v>16284754765</v>
      </c>
      <c r="B9" s="4" t="s">
        <v>25</v>
      </c>
      <c r="C9" s="4" t="s">
        <v>26</v>
      </c>
      <c r="D9" s="4" t="s">
        <v>27</v>
      </c>
      <c r="E9" s="4" t="s">
        <v>50</v>
      </c>
      <c r="F9" s="5">
        <v>44453</v>
      </c>
      <c r="G9" s="5">
        <v>44454</v>
      </c>
      <c r="H9" s="4">
        <v>1</v>
      </c>
      <c r="I9" s="4">
        <v>1</v>
      </c>
      <c r="J9" s="4">
        <v>1</v>
      </c>
      <c r="K9" s="4" t="s">
        <v>29</v>
      </c>
      <c r="L9" s="4">
        <v>400</v>
      </c>
      <c r="M9" s="4">
        <v>400</v>
      </c>
      <c r="N9" s="4" t="s">
        <v>51</v>
      </c>
      <c r="O9" s="4" t="s">
        <v>31</v>
      </c>
      <c r="P9" s="4" t="s">
        <v>32</v>
      </c>
      <c r="Q9" s="4">
        <v>0</v>
      </c>
      <c r="R9" s="6">
        <v>44453</v>
      </c>
      <c r="S9" s="5">
        <v>44469</v>
      </c>
      <c r="T9" s="4" t="s">
        <v>33</v>
      </c>
      <c r="U9" s="4">
        <v>400</v>
      </c>
      <c r="V9" s="4">
        <v>0</v>
      </c>
      <c r="W9" s="4">
        <v>0</v>
      </c>
      <c r="X9" s="4">
        <v>2253412</v>
      </c>
      <c r="Y9" s="4" t="s">
        <v>49</v>
      </c>
    </row>
    <row r="10" s="4" customFormat="1" spans="1:25">
      <c r="A10" s="4">
        <v>16285477251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44453</v>
      </c>
      <c r="G10" s="5">
        <v>44454</v>
      </c>
      <c r="H10" s="4">
        <v>1</v>
      </c>
      <c r="I10" s="4">
        <v>1</v>
      </c>
      <c r="J10" s="4">
        <v>1</v>
      </c>
      <c r="K10" s="4" t="s">
        <v>29</v>
      </c>
      <c r="L10" s="4">
        <v>176</v>
      </c>
      <c r="M10" s="4">
        <v>176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44453</v>
      </c>
      <c r="S10" s="5">
        <v>44469</v>
      </c>
      <c r="T10" s="4" t="s">
        <v>33</v>
      </c>
      <c r="U10" s="4">
        <v>176</v>
      </c>
      <c r="V10" s="4">
        <v>0</v>
      </c>
      <c r="W10" s="4">
        <v>0</v>
      </c>
      <c r="X10" s="4">
        <v>2253576</v>
      </c>
      <c r="Y10" s="4" t="s">
        <v>49</v>
      </c>
    </row>
    <row r="11" s="4" customFormat="1" spans="1:25">
      <c r="A11" s="4">
        <v>16285530596</v>
      </c>
      <c r="B11" s="4" t="s">
        <v>25</v>
      </c>
      <c r="C11" s="4" t="s">
        <v>26</v>
      </c>
      <c r="D11" s="4" t="s">
        <v>34</v>
      </c>
      <c r="E11" s="4" t="s">
        <v>35</v>
      </c>
      <c r="F11" s="5">
        <v>44453</v>
      </c>
      <c r="G11" s="5">
        <v>44454</v>
      </c>
      <c r="H11" s="4">
        <v>1</v>
      </c>
      <c r="I11" s="4">
        <v>1</v>
      </c>
      <c r="J11" s="4">
        <v>1</v>
      </c>
      <c r="K11" s="4" t="s">
        <v>29</v>
      </c>
      <c r="L11" s="4">
        <v>290.09</v>
      </c>
      <c r="M11" s="4">
        <v>290.09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44453</v>
      </c>
      <c r="S11" s="5">
        <v>44469</v>
      </c>
      <c r="T11" s="4" t="s">
        <v>33</v>
      </c>
      <c r="U11" s="4">
        <v>290.09</v>
      </c>
      <c r="V11" s="4">
        <v>0</v>
      </c>
      <c r="W11" s="4">
        <v>0</v>
      </c>
      <c r="X11" s="4">
        <v>2253589</v>
      </c>
      <c r="Y11" s="4" t="s">
        <v>49</v>
      </c>
    </row>
    <row r="12" s="4" customFormat="1" spans="1:25">
      <c r="A12" s="4">
        <v>16286013997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44453</v>
      </c>
      <c r="G12" s="5">
        <v>44454</v>
      </c>
      <c r="H12" s="4">
        <v>1</v>
      </c>
      <c r="I12" s="4">
        <v>1</v>
      </c>
      <c r="J12" s="4">
        <v>1</v>
      </c>
      <c r="K12" s="4" t="s">
        <v>29</v>
      </c>
      <c r="L12" s="4">
        <v>448.8</v>
      </c>
      <c r="M12" s="4">
        <v>448.8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44453</v>
      </c>
      <c r="S12" s="5">
        <v>44469</v>
      </c>
      <c r="T12" s="4" t="s">
        <v>33</v>
      </c>
      <c r="U12" s="4">
        <v>448.8</v>
      </c>
      <c r="V12" s="4">
        <v>0</v>
      </c>
      <c r="W12" s="4">
        <v>0</v>
      </c>
      <c r="X12" s="4">
        <v>2253747</v>
      </c>
      <c r="Y12" s="4">
        <v>154945</v>
      </c>
    </row>
    <row r="13" s="4" customFormat="1" spans="1:24">
      <c r="A13" s="4">
        <v>16286077338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44453</v>
      </c>
      <c r="G13" s="5">
        <v>44454</v>
      </c>
      <c r="H13" s="4">
        <v>1</v>
      </c>
      <c r="I13" s="4">
        <v>1</v>
      </c>
      <c r="J13" s="4">
        <v>1</v>
      </c>
      <c r="K13" s="4" t="s">
        <v>29</v>
      </c>
      <c r="L13" s="4">
        <v>230</v>
      </c>
      <c r="M13" s="4">
        <v>230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44453</v>
      </c>
      <c r="S13" s="5">
        <v>44469</v>
      </c>
      <c r="T13" s="4" t="s">
        <v>33</v>
      </c>
      <c r="U13" s="4">
        <v>230</v>
      </c>
      <c r="V13" s="4">
        <v>0</v>
      </c>
      <c r="W13" s="4">
        <v>0</v>
      </c>
      <c r="X13" s="4">
        <v>2253789</v>
      </c>
    </row>
    <row r="14" s="4" customFormat="1" spans="1:24">
      <c r="A14" s="4">
        <v>16286077338</v>
      </c>
      <c r="B14" s="4" t="s">
        <v>25</v>
      </c>
      <c r="C14" s="4" t="s">
        <v>62</v>
      </c>
      <c r="D14" s="4" t="s">
        <v>59</v>
      </c>
      <c r="E14" s="4" t="s">
        <v>60</v>
      </c>
      <c r="F14" s="5">
        <v>44453</v>
      </c>
      <c r="G14" s="5">
        <v>44454</v>
      </c>
      <c r="H14" s="4">
        <v>1</v>
      </c>
      <c r="I14" s="4">
        <v>1</v>
      </c>
      <c r="J14" s="4">
        <v>1</v>
      </c>
      <c r="K14" s="4" t="s">
        <v>29</v>
      </c>
      <c r="L14" s="4">
        <v>-230</v>
      </c>
      <c r="M14" s="4">
        <v>-230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44453</v>
      </c>
      <c r="S14" s="5">
        <v>44469</v>
      </c>
      <c r="T14" s="4" t="s">
        <v>33</v>
      </c>
      <c r="U14" s="4">
        <v>-230</v>
      </c>
      <c r="V14" s="4">
        <v>0</v>
      </c>
      <c r="W14" s="4">
        <v>0</v>
      </c>
      <c r="X14" s="4">
        <v>2253789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29" sqref="E29"/>
    </sheetView>
  </sheetViews>
  <sheetFormatPr defaultColWidth="9" defaultRowHeight="13.5"/>
  <cols>
    <col min="1" max="1" width="15.625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4">
        <v>16239601692</v>
      </c>
      <c r="B2" s="5">
        <v>44453</v>
      </c>
      <c r="C2" s="5">
        <v>44454</v>
      </c>
      <c r="D2" s="4">
        <v>1200</v>
      </c>
      <c r="E2" s="4" t="str">
        <f>VLOOKUP(A2,HOP!A:L,12,0)</f>
        <v>1200.00</v>
      </c>
      <c r="F2" s="4" t="str">
        <f>VLOOKUP(A2,HOP!A:C,3,0)</f>
        <v>2247668</v>
      </c>
      <c r="G2" s="4">
        <f>D2-E2</f>
        <v>0</v>
      </c>
      <c r="H2" s="4" t="str">
        <f>$H$1&amp;F2</f>
        <v>，2247668</v>
      </c>
      <c r="I2" s="4" t="str">
        <f>VLOOKUP(A2,HOP!A:T,20,0)</f>
        <v>直采</v>
      </c>
    </row>
    <row r="3" s="4" customFormat="1" spans="1:9">
      <c r="A3" s="4">
        <v>16279021072</v>
      </c>
      <c r="B3" s="5">
        <v>44453</v>
      </c>
      <c r="C3" s="5">
        <v>44454</v>
      </c>
      <c r="D3" s="4">
        <v>290.09</v>
      </c>
      <c r="E3" s="4" t="str">
        <f>VLOOKUP(A3,HOP!A:L,12,0)</f>
        <v>290.09</v>
      </c>
      <c r="F3" s="4" t="str">
        <f>VLOOKUP(A3,HOP!A:C,3,0)</f>
        <v>2252572</v>
      </c>
      <c r="G3" s="4">
        <f t="shared" ref="G3:G13" si="0">D3-E3</f>
        <v>0</v>
      </c>
      <c r="H3" s="4" t="str">
        <f t="shared" ref="H3:H13" si="1">$H$1&amp;F3</f>
        <v>，2252572</v>
      </c>
      <c r="I3" s="4" t="str">
        <f>VLOOKUP(A3,HOP!A:T,20,0)</f>
        <v>直连</v>
      </c>
    </row>
    <row r="4" s="4" customFormat="1" spans="1:10">
      <c r="A4" s="4">
        <v>16279238621</v>
      </c>
      <c r="B4" s="5">
        <v>44453</v>
      </c>
      <c r="C4" s="5">
        <v>44454</v>
      </c>
      <c r="D4" s="4">
        <v>930</v>
      </c>
      <c r="E4" s="4">
        <v>930</v>
      </c>
      <c r="F4" s="7" t="s">
        <v>64</v>
      </c>
      <c r="G4" s="4">
        <f t="shared" si="0"/>
        <v>0</v>
      </c>
      <c r="H4" s="4" t="str">
        <f t="shared" si="1"/>
        <v>，202109140828440025</v>
      </c>
      <c r="I4" s="4" t="e">
        <f>VLOOKUP(A4,HOP!A:T,20,0)</f>
        <v>#N/A</v>
      </c>
      <c r="J4" s="4">
        <v>9.14</v>
      </c>
    </row>
    <row r="5" s="4" customFormat="1" spans="1:9">
      <c r="A5" s="4">
        <v>16280781810</v>
      </c>
      <c r="B5" s="5">
        <v>44453</v>
      </c>
      <c r="C5" s="5">
        <v>44454</v>
      </c>
      <c r="D5" s="4">
        <v>105</v>
      </c>
      <c r="E5" s="4" t="str">
        <f>VLOOKUP(A5,HOP!A:L,12,0)</f>
        <v>105.00</v>
      </c>
      <c r="F5" s="4" t="str">
        <f>VLOOKUP(A5,HOP!A:C,3,0)</f>
        <v>2252892</v>
      </c>
      <c r="G5" s="4">
        <f t="shared" si="0"/>
        <v>0</v>
      </c>
      <c r="H5" s="4" t="str">
        <f t="shared" si="1"/>
        <v>，2252892</v>
      </c>
      <c r="I5" s="4" t="str">
        <f>VLOOKUP(A5,HOP!A:T,20,0)</f>
        <v>直采</v>
      </c>
    </row>
    <row r="6" s="4" customFormat="1" spans="1:9">
      <c r="A6" s="4">
        <v>16280140454</v>
      </c>
      <c r="B6" s="5">
        <v>44453</v>
      </c>
      <c r="C6" s="5">
        <v>44454</v>
      </c>
      <c r="D6" s="4">
        <v>468</v>
      </c>
      <c r="E6" s="4" t="str">
        <f>VLOOKUP(A6,HOP!A:L,12,0)</f>
        <v>468.00</v>
      </c>
      <c r="F6" s="4" t="str">
        <f>VLOOKUP(A6,HOP!A:C,3,0)</f>
        <v>2252707</v>
      </c>
      <c r="G6" s="4">
        <f t="shared" si="0"/>
        <v>0</v>
      </c>
      <c r="H6" s="4" t="str">
        <f t="shared" si="1"/>
        <v>，2252707</v>
      </c>
      <c r="I6" s="4" t="str">
        <f>VLOOKUP(A6,HOP!A:T,20,0)</f>
        <v>直采</v>
      </c>
    </row>
    <row r="7" s="4" customFormat="1" spans="1:9">
      <c r="A7" s="4">
        <v>16283963928</v>
      </c>
      <c r="B7" s="5">
        <v>44453</v>
      </c>
      <c r="C7" s="5">
        <v>44454</v>
      </c>
      <c r="D7" s="4">
        <v>337</v>
      </c>
      <c r="E7" s="4" t="str">
        <f>VLOOKUP(A7,HOP!A:L,12,0)</f>
        <v>337.00</v>
      </c>
      <c r="F7" s="4" t="str">
        <f>VLOOKUP(A7,HOP!A:C,3,0)</f>
        <v>2253264</v>
      </c>
      <c r="G7" s="4">
        <f t="shared" si="0"/>
        <v>0</v>
      </c>
      <c r="H7" s="4" t="str">
        <f t="shared" si="1"/>
        <v>，2253264</v>
      </c>
      <c r="I7" s="4" t="str">
        <f>VLOOKUP(A7,HOP!A:T,20,0)</f>
        <v>直采</v>
      </c>
    </row>
    <row r="8" s="4" customFormat="1" spans="1:9">
      <c r="A8" s="4">
        <v>16284381436</v>
      </c>
      <c r="B8" s="5">
        <v>44453</v>
      </c>
      <c r="C8" s="5">
        <v>44454</v>
      </c>
      <c r="D8" s="4">
        <v>800</v>
      </c>
      <c r="E8" s="4" t="str">
        <f>VLOOKUP(A8,HOP!A:L,12,0)</f>
        <v>800.00</v>
      </c>
      <c r="F8" s="4" t="str">
        <f>VLOOKUP(A8,HOP!A:C,3,0)</f>
        <v>2253336</v>
      </c>
      <c r="G8" s="4">
        <f t="shared" si="0"/>
        <v>0</v>
      </c>
      <c r="H8" s="4" t="str">
        <f t="shared" si="1"/>
        <v>，2253336</v>
      </c>
      <c r="I8" s="4" t="str">
        <f>VLOOKUP(A8,HOP!A:T,20,0)</f>
        <v>直采</v>
      </c>
    </row>
    <row r="9" s="4" customFormat="1" spans="1:9">
      <c r="A9" s="4">
        <v>16284754765</v>
      </c>
      <c r="B9" s="5">
        <v>44453</v>
      </c>
      <c r="C9" s="5">
        <v>44454</v>
      </c>
      <c r="D9" s="4">
        <v>400</v>
      </c>
      <c r="E9" s="4" t="str">
        <f>VLOOKUP(A9,HOP!A:L,12,0)</f>
        <v>400.00</v>
      </c>
      <c r="F9" s="4" t="str">
        <f>VLOOKUP(A9,HOP!A:C,3,0)</f>
        <v>2253412</v>
      </c>
      <c r="G9" s="4">
        <f t="shared" si="0"/>
        <v>0</v>
      </c>
      <c r="H9" s="4" t="str">
        <f t="shared" si="1"/>
        <v>，2253412</v>
      </c>
      <c r="I9" s="4" t="str">
        <f>VLOOKUP(A9,HOP!A:T,20,0)</f>
        <v>直采</v>
      </c>
    </row>
    <row r="10" s="4" customFormat="1" spans="1:9">
      <c r="A10" s="4">
        <v>16285477251</v>
      </c>
      <c r="B10" s="5">
        <v>44453</v>
      </c>
      <c r="C10" s="5">
        <v>44454</v>
      </c>
      <c r="D10" s="4">
        <v>176</v>
      </c>
      <c r="E10" s="4" t="str">
        <f>VLOOKUP(A10,HOP!A:L,12,0)</f>
        <v>176.00</v>
      </c>
      <c r="F10" s="4" t="str">
        <f>VLOOKUP(A10,HOP!A:C,3,0)</f>
        <v>2253576</v>
      </c>
      <c r="G10" s="4">
        <f t="shared" si="0"/>
        <v>0</v>
      </c>
      <c r="H10" s="4" t="str">
        <f t="shared" si="1"/>
        <v>，2253576</v>
      </c>
      <c r="I10" s="4" t="str">
        <f>VLOOKUP(A10,HOP!A:T,20,0)</f>
        <v>直采</v>
      </c>
    </row>
    <row r="11" s="4" customFormat="1" spans="1:9">
      <c r="A11" s="4">
        <v>16285530596</v>
      </c>
      <c r="B11" s="5">
        <v>44453</v>
      </c>
      <c r="C11" s="5">
        <v>44454</v>
      </c>
      <c r="D11" s="4">
        <v>290.09</v>
      </c>
      <c r="E11" s="4" t="str">
        <f>VLOOKUP(A11,HOP!A:L,12,0)</f>
        <v>290.09</v>
      </c>
      <c r="F11" s="4" t="str">
        <f>VLOOKUP(A11,HOP!A:C,3,0)</f>
        <v>2253589</v>
      </c>
      <c r="G11" s="4">
        <f t="shared" si="0"/>
        <v>0</v>
      </c>
      <c r="H11" s="4" t="str">
        <f t="shared" si="1"/>
        <v>，2253589</v>
      </c>
      <c r="I11" s="4" t="str">
        <f>VLOOKUP(A11,HOP!A:T,20,0)</f>
        <v>直连</v>
      </c>
    </row>
    <row r="12" s="4" customFormat="1" spans="1:9">
      <c r="A12" s="4">
        <v>16286013997</v>
      </c>
      <c r="B12" s="5">
        <v>44453</v>
      </c>
      <c r="C12" s="5">
        <v>44454</v>
      </c>
      <c r="D12" s="4">
        <v>448.8</v>
      </c>
      <c r="E12" s="4" t="str">
        <f>VLOOKUP(A12,HOP!A:L,12,0)</f>
        <v>448.80</v>
      </c>
      <c r="F12" s="4" t="str">
        <f>VLOOKUP(A12,HOP!A:C,3,0)</f>
        <v>2253747</v>
      </c>
      <c r="G12" s="4">
        <f t="shared" si="0"/>
        <v>0</v>
      </c>
      <c r="H12" s="4" t="str">
        <f t="shared" si="1"/>
        <v>，2253747</v>
      </c>
      <c r="I12" s="4" t="str">
        <f>VLOOKUP(A12,HOP!A:T,20,0)</f>
        <v>直采</v>
      </c>
    </row>
    <row r="13" s="4" customFormat="1" spans="1:9">
      <c r="A13" s="4">
        <v>16286077338</v>
      </c>
      <c r="B13" s="5">
        <v>44453</v>
      </c>
      <c r="C13" s="5">
        <v>44454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5" spans="4:4">
      <c r="D15" s="4">
        <f>SUM(D2:D14)</f>
        <v>5444.98</v>
      </c>
    </row>
    <row r="19" spans="1:1">
      <c r="A19" s="4" t="s">
        <v>65</v>
      </c>
    </row>
    <row r="20" spans="1:4">
      <c r="A20" s="4" t="s">
        <v>66</v>
      </c>
      <c r="D20" s="4">
        <v>5426.88</v>
      </c>
    </row>
    <row r="21" spans="1:4">
      <c r="A21" s="4" t="s">
        <v>67</v>
      </c>
      <c r="D21" s="4">
        <v>1117.83</v>
      </c>
    </row>
    <row r="22" spans="1:4">
      <c r="A22" s="4" t="s">
        <v>68</v>
      </c>
      <c r="D22" s="4">
        <f>SUM(D20:D21)</f>
        <v>6544.71</v>
      </c>
    </row>
    <row r="23" spans="1:1">
      <c r="A23" s="4" t="s">
        <v>69</v>
      </c>
    </row>
  </sheetData>
  <autoFilter ref="A1:XFD2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M19" sqref="M1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16239601692</v>
      </c>
      <c r="B2" s="1" t="s">
        <v>87</v>
      </c>
      <c r="C2" s="1" t="s">
        <v>88</v>
      </c>
      <c r="D2" s="1" t="s">
        <v>89</v>
      </c>
      <c r="E2" s="1" t="s">
        <v>30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</row>
    <row r="3" s="1" customFormat="1" spans="1:20">
      <c r="A3" s="3">
        <v>16279021072</v>
      </c>
      <c r="B3" s="1" t="s">
        <v>102</v>
      </c>
      <c r="C3" s="1" t="s">
        <v>103</v>
      </c>
      <c r="D3" s="1" t="s">
        <v>104</v>
      </c>
      <c r="E3" s="1" t="s">
        <v>36</v>
      </c>
      <c r="F3" s="1" t="s">
        <v>90</v>
      </c>
      <c r="G3" s="1" t="s">
        <v>91</v>
      </c>
      <c r="H3" s="1" t="s">
        <v>92</v>
      </c>
      <c r="I3" s="1" t="s">
        <v>105</v>
      </c>
      <c r="J3" s="1" t="s">
        <v>94</v>
      </c>
      <c r="K3" s="1" t="s">
        <v>105</v>
      </c>
      <c r="L3" s="1" t="s">
        <v>105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106</v>
      </c>
      <c r="R3" s="1" t="s">
        <v>99</v>
      </c>
      <c r="S3" s="1" t="s">
        <v>100</v>
      </c>
      <c r="T3" s="1" t="s">
        <v>107</v>
      </c>
    </row>
    <row r="4" s="1" customFormat="1" spans="1:20">
      <c r="A4" s="3">
        <v>16280140454</v>
      </c>
      <c r="B4" s="1" t="s">
        <v>102</v>
      </c>
      <c r="C4" s="1" t="s">
        <v>108</v>
      </c>
      <c r="D4" s="1" t="s">
        <v>109</v>
      </c>
      <c r="E4" s="1" t="s">
        <v>44</v>
      </c>
      <c r="F4" s="1" t="s">
        <v>90</v>
      </c>
      <c r="G4" s="1" t="s">
        <v>91</v>
      </c>
      <c r="H4" s="1" t="s">
        <v>92</v>
      </c>
      <c r="I4" s="1" t="s">
        <v>110</v>
      </c>
      <c r="J4" s="1" t="s">
        <v>94</v>
      </c>
      <c r="K4" s="1" t="s">
        <v>110</v>
      </c>
      <c r="L4" s="1" t="s">
        <v>110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111</v>
      </c>
      <c r="R4" s="1" t="s">
        <v>99</v>
      </c>
      <c r="S4" s="1" t="s">
        <v>100</v>
      </c>
      <c r="T4" s="1" t="s">
        <v>101</v>
      </c>
    </row>
    <row r="5" s="1" customFormat="1" spans="1:20">
      <c r="A5" s="3">
        <v>16280781810</v>
      </c>
      <c r="B5" s="1" t="s">
        <v>90</v>
      </c>
      <c r="C5" s="1" t="s">
        <v>112</v>
      </c>
      <c r="D5" s="1" t="s">
        <v>113</v>
      </c>
      <c r="E5" s="1" t="s">
        <v>41</v>
      </c>
      <c r="F5" s="1" t="s">
        <v>90</v>
      </c>
      <c r="G5" s="1" t="s">
        <v>91</v>
      </c>
      <c r="H5" s="1" t="s">
        <v>92</v>
      </c>
      <c r="I5" s="1" t="s">
        <v>114</v>
      </c>
      <c r="J5" s="1" t="s">
        <v>94</v>
      </c>
      <c r="K5" s="1" t="s">
        <v>114</v>
      </c>
      <c r="L5" s="1" t="s">
        <v>114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115</v>
      </c>
      <c r="R5" s="1" t="s">
        <v>99</v>
      </c>
      <c r="S5" s="1" t="s">
        <v>100</v>
      </c>
      <c r="T5" s="1" t="s">
        <v>101</v>
      </c>
    </row>
    <row r="6" s="1" customFormat="1" spans="1:20">
      <c r="A6" s="3">
        <v>16283963928</v>
      </c>
      <c r="B6" s="1" t="s">
        <v>90</v>
      </c>
      <c r="C6" s="1" t="s">
        <v>116</v>
      </c>
      <c r="D6" s="1" t="s">
        <v>117</v>
      </c>
      <c r="E6" s="1" t="s">
        <v>47</v>
      </c>
      <c r="F6" s="1" t="s">
        <v>90</v>
      </c>
      <c r="G6" s="1" t="s">
        <v>91</v>
      </c>
      <c r="H6" s="1" t="s">
        <v>92</v>
      </c>
      <c r="I6" s="1" t="s">
        <v>118</v>
      </c>
      <c r="J6" s="1" t="s">
        <v>94</v>
      </c>
      <c r="K6" s="1" t="s">
        <v>118</v>
      </c>
      <c r="L6" s="1" t="s">
        <v>118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119</v>
      </c>
      <c r="R6" s="1" t="s">
        <v>99</v>
      </c>
      <c r="S6" s="1" t="s">
        <v>100</v>
      </c>
      <c r="T6" s="1" t="s">
        <v>101</v>
      </c>
    </row>
    <row r="7" s="1" customFormat="1" spans="1:20">
      <c r="A7" s="3">
        <v>16284381436</v>
      </c>
      <c r="B7" s="1" t="s">
        <v>90</v>
      </c>
      <c r="C7" s="1" t="s">
        <v>120</v>
      </c>
      <c r="D7" s="1" t="s">
        <v>89</v>
      </c>
      <c r="E7" s="1" t="s">
        <v>48</v>
      </c>
      <c r="F7" s="1" t="s">
        <v>90</v>
      </c>
      <c r="G7" s="1" t="s">
        <v>91</v>
      </c>
      <c r="H7" s="1" t="s">
        <v>92</v>
      </c>
      <c r="I7" s="1" t="s">
        <v>121</v>
      </c>
      <c r="J7" s="1" t="s">
        <v>94</v>
      </c>
      <c r="K7" s="1" t="s">
        <v>121</v>
      </c>
      <c r="L7" s="1" t="s">
        <v>121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122</v>
      </c>
      <c r="R7" s="1" t="s">
        <v>99</v>
      </c>
      <c r="S7" s="1" t="s">
        <v>100</v>
      </c>
      <c r="T7" s="1" t="s">
        <v>101</v>
      </c>
    </row>
    <row r="8" s="1" customFormat="1" spans="1:20">
      <c r="A8" s="3">
        <v>16284754765</v>
      </c>
      <c r="B8" s="1" t="s">
        <v>90</v>
      </c>
      <c r="C8" s="1" t="s">
        <v>123</v>
      </c>
      <c r="D8" s="1" t="s">
        <v>89</v>
      </c>
      <c r="E8" s="1" t="s">
        <v>51</v>
      </c>
      <c r="F8" s="1" t="s">
        <v>90</v>
      </c>
      <c r="G8" s="1" t="s">
        <v>91</v>
      </c>
      <c r="H8" s="1" t="s">
        <v>92</v>
      </c>
      <c r="I8" s="1" t="s">
        <v>124</v>
      </c>
      <c r="J8" s="1" t="s">
        <v>94</v>
      </c>
      <c r="K8" s="1" t="s">
        <v>124</v>
      </c>
      <c r="L8" s="1" t="s">
        <v>124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125</v>
      </c>
      <c r="R8" s="1" t="s">
        <v>99</v>
      </c>
      <c r="S8" s="1" t="s">
        <v>100</v>
      </c>
      <c r="T8" s="1" t="s">
        <v>101</v>
      </c>
    </row>
    <row r="9" s="1" customFormat="1" spans="1:20">
      <c r="A9" s="3">
        <v>16285477251</v>
      </c>
      <c r="B9" s="1" t="s">
        <v>90</v>
      </c>
      <c r="C9" s="1" t="s">
        <v>126</v>
      </c>
      <c r="D9" s="1" t="s">
        <v>127</v>
      </c>
      <c r="E9" s="1" t="s">
        <v>54</v>
      </c>
      <c r="F9" s="1" t="s">
        <v>90</v>
      </c>
      <c r="G9" s="1" t="s">
        <v>91</v>
      </c>
      <c r="H9" s="1" t="s">
        <v>92</v>
      </c>
      <c r="I9" s="1" t="s">
        <v>128</v>
      </c>
      <c r="J9" s="1" t="s">
        <v>94</v>
      </c>
      <c r="K9" s="1" t="s">
        <v>128</v>
      </c>
      <c r="L9" s="1" t="s">
        <v>128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129</v>
      </c>
      <c r="R9" s="1" t="s">
        <v>99</v>
      </c>
      <c r="S9" s="1" t="s">
        <v>100</v>
      </c>
      <c r="T9" s="1" t="s">
        <v>101</v>
      </c>
    </row>
    <row r="10" s="1" customFormat="1" spans="1:20">
      <c r="A10" s="3">
        <v>16285530596</v>
      </c>
      <c r="B10" s="1" t="s">
        <v>90</v>
      </c>
      <c r="C10" s="1" t="s">
        <v>130</v>
      </c>
      <c r="D10" s="1" t="s">
        <v>104</v>
      </c>
      <c r="E10" s="1" t="s">
        <v>55</v>
      </c>
      <c r="F10" s="1" t="s">
        <v>90</v>
      </c>
      <c r="G10" s="1" t="s">
        <v>91</v>
      </c>
      <c r="H10" s="1" t="s">
        <v>92</v>
      </c>
      <c r="I10" s="1" t="s">
        <v>105</v>
      </c>
      <c r="J10" s="1" t="s">
        <v>94</v>
      </c>
      <c r="K10" s="1" t="s">
        <v>105</v>
      </c>
      <c r="L10" s="1" t="s">
        <v>105</v>
      </c>
      <c r="M10" s="1" t="s">
        <v>95</v>
      </c>
      <c r="N10" s="1" t="s">
        <v>95</v>
      </c>
      <c r="O10" s="1" t="s">
        <v>96</v>
      </c>
      <c r="P10" s="1" t="s">
        <v>97</v>
      </c>
      <c r="Q10" s="1" t="s">
        <v>131</v>
      </c>
      <c r="R10" s="1" t="s">
        <v>99</v>
      </c>
      <c r="S10" s="1" t="s">
        <v>100</v>
      </c>
      <c r="T10" s="1" t="s">
        <v>107</v>
      </c>
    </row>
    <row r="11" s="1" customFormat="1" spans="1:20">
      <c r="A11" s="3">
        <v>16286013997</v>
      </c>
      <c r="B11" s="1" t="s">
        <v>90</v>
      </c>
      <c r="C11" s="1" t="s">
        <v>132</v>
      </c>
      <c r="D11" s="1" t="s">
        <v>133</v>
      </c>
      <c r="E11" s="1" t="s">
        <v>58</v>
      </c>
      <c r="F11" s="1" t="s">
        <v>90</v>
      </c>
      <c r="G11" s="1" t="s">
        <v>91</v>
      </c>
      <c r="H11" s="1" t="s">
        <v>92</v>
      </c>
      <c r="I11" s="1" t="s">
        <v>134</v>
      </c>
      <c r="J11" s="1" t="s">
        <v>94</v>
      </c>
      <c r="K11" s="1" t="s">
        <v>134</v>
      </c>
      <c r="L11" s="1" t="s">
        <v>134</v>
      </c>
      <c r="M11" s="1" t="s">
        <v>95</v>
      </c>
      <c r="N11" s="1" t="s">
        <v>95</v>
      </c>
      <c r="O11" s="1" t="s">
        <v>96</v>
      </c>
      <c r="P11" s="1" t="s">
        <v>97</v>
      </c>
      <c r="Q11" s="1" t="s">
        <v>135</v>
      </c>
      <c r="R11" s="1" t="s">
        <v>99</v>
      </c>
      <c r="S11" s="1" t="s">
        <v>100</v>
      </c>
      <c r="T11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2021-09-30T01:40:22Z</dcterms:created>
  <dcterms:modified xsi:type="dcterms:W3CDTF">2021-09-30T02:44:23Z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B0C6991D45DF4135A3B80B4199AFF1FF</vt:lpwstr>
  </property>
  <property fmtid="{D5CDD505-2E9C-101B-9397-08002B2CF9AE}" pid="3" name="KSOProductBuildVer">
    <vt:lpwstr>2052-11.1.0.10938</vt:lpwstr>
  </property>
</Properties>
</file>