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<sst xmlns="http://schemas.openxmlformats.org/spreadsheetml/2006/main" count="390" uniqueCount="149">
  <si>
    <t>去哪儿网酒店预付对账单</t>
  </si>
  <si>
    <t>供应商名称：</t>
  </si>
  <si>
    <t>布鲁斯</t>
  </si>
  <si>
    <t>结算周期：</t>
  </si>
  <si>
    <t>2021-09-27至2021-10-03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</si>
  <si>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</si>
  <si>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</si>
  <si>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</si>
  <si>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</si>
  <si>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</si>
  <si>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</si>
  <si>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</si>
  <si>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</si>
  <si>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</si>
  <si>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</si>
  <si>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</si>
  <si>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</si>
  <si>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</si>
  <si>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</si>
  <si>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</si>
  <si>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¥1,499.00</t>
  </si>
  <si>
    <t>¥187.00</t>
  </si>
  <si>
    <t>¥1,312.00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</si>
  <si>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</si>
  <si>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</si>
  <si>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</si>
  <si>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</si>
  <si>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</si>
  <si>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</si>
  <si>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</si>
  <si>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</si>
  <si>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</si>
  <si>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</si>
  <si>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</si>
  <si>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</si>
  <si>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</si>
  <si>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</si>
  <si>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</si>
  <si>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</si>
  <si>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</si>
  <si>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</si>
  <si>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</si>
  <si>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</si>
  <si>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</si>
  <si>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</si>
  <si>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</si>
  <si>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</si>
  <si>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</si>
  <si>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</si>
  <si>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</si>
  <si>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</si>
  <si>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</si>
  <si>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</si>
  <si>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</si>
  <si>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</si>
  <si>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</si>
  <si>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</si>
  <si>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</si>
  <si>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</si>
  <si>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</si>
  <si>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</si>
  <si>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</si>
  <si>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</si>
  <si>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</si>
  <si>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</si>
  <si>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</si>
  <si>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</si>
  <si>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</si>
  <si>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</si>
  <si>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</si>
  <si>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102767914602</t>
  </si>
  <si>
    <t>酒店预付</t>
  </si>
  <si>
    <t>否</t>
  </si>
  <si>
    <t>普通</t>
  </si>
  <si>
    <t>368840355</t>
  </si>
  <si>
    <t>如家精选酒店(长治八一广场威远门中路店)</t>
  </si>
  <si>
    <t>1641469</t>
  </si>
  <si>
    <t>王琼</t>
  </si>
  <si>
    <t>2021-09-26</t>
  </si>
  <si>
    <t>2021-09-27</t>
  </si>
  <si>
    <t>¥191.00</t>
  </si>
  <si>
    <t>¥15.00</t>
  </si>
  <si>
    <t>¥176.00</t>
  </si>
  <si>
    <t>精选高级商务房-预付</t>
  </si>
  <si>
    <t>WEBSITE</t>
  </si>
  <si>
    <t>102767767179</t>
  </si>
  <si>
    <t>368289012</t>
  </si>
  <si>
    <t>桔子水晶上海国际旅游度假区周浦万达酒店</t>
  </si>
  <si>
    <t>黄智洵</t>
  </si>
  <si>
    <t>2021-09-28</t>
  </si>
  <si>
    <t>¥327.00</t>
  </si>
  <si>
    <t>¥43.00</t>
  </si>
  <si>
    <t>¥284.00</t>
  </si>
  <si>
    <t>水晶豪华大床房-预付</t>
  </si>
  <si>
    <t>102769150939</t>
  </si>
  <si>
    <t>胡立志</t>
  </si>
  <si>
    <t>2021-09-29</t>
  </si>
  <si>
    <t>102769400600</t>
  </si>
  <si>
    <t>楼天杨</t>
  </si>
  <si>
    <t>2021-09-30</t>
  </si>
  <si>
    <t>¥654.00</t>
  </si>
  <si>
    <t>¥86.00</t>
  </si>
  <si>
    <t>¥568.00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</si>
  <si>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</si>
  <si>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</si>
  <si>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</si>
  <si>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</si>
  <si>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</si>
  <si>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</si>
  <si>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</si>
  <si>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</si>
  <si>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</si>
  <si>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</si>
  <si>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</si>
  <si>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A211008160008481</t>
  </si>
  <si>
    <r>
      <t>总计：</t>
    </r>
    <r>
      <rPr>
        <sz val="10"/>
        <rFont val="Arial"/>
        <charset val="134"/>
      </rPr>
      <t>1312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</si>
  <si>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</si>
  <si>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</si>
  <si>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</si>
  <si>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</si>
  <si>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</si>
  <si>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</si>
  <si>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</si>
  <si>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</si>
  <si>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</si>
  <si>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</si>
  <si>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</si>
  <si>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</si>
  <si>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</si>
  <si>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</si>
  <si>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</si>
  <si>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</si>
  <si>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2265251</t>
  </si>
  <si>
    <t>退房日周结</t>
  </si>
  <si>
    <t>284.00</t>
  </si>
  <si>
    <t>RMB</t>
  </si>
  <si>
    <t>0</t>
  </si>
  <si>
    <t>0.00</t>
  </si>
  <si>
    <t>Qunar手工甩房宝</t>
  </si>
  <si>
    <t>2021-09-26 12:34:42</t>
  </si>
  <si>
    <t>直采</t>
  </si>
  <si>
    <t>2265673</t>
  </si>
  <si>
    <t>176.00</t>
  </si>
  <si>
    <t>2021-09-26 20:34:54</t>
  </si>
  <si>
    <t>2267614</t>
  </si>
  <si>
    <t>2021-09-28 14:33:36</t>
  </si>
  <si>
    <t>2268064</t>
  </si>
  <si>
    <t>568.00</t>
  </si>
  <si>
    <t>2021-09-28 22:09:29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</si>
</sst>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5" borderId="15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2" fillId="22" borderId="16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22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79</v>
      </c>
      <c r="P3" s="7" t="s">
        <v>89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86</v>
      </c>
      <c r="H4" s="7" t="s">
        <v>87</v>
      </c>
      <c r="I4" s="7" t="s">
        <v>76</v>
      </c>
      <c r="J4" s="7" t="s">
        <v>2</v>
      </c>
      <c r="K4" s="7" t="s">
        <v>95</v>
      </c>
      <c r="L4" s="7">
        <v>1</v>
      </c>
      <c r="M4" s="7">
        <v>1</v>
      </c>
      <c r="N4" s="7" t="s">
        <v>89</v>
      </c>
      <c r="O4" s="7" t="s">
        <v>89</v>
      </c>
      <c r="P4" s="7" t="s">
        <v>96</v>
      </c>
      <c r="Q4" s="7"/>
      <c r="R4" s="11" t="s">
        <v>90</v>
      </c>
      <c r="S4" s="12" t="s">
        <v>19</v>
      </c>
      <c r="T4" s="7"/>
      <c r="U4" s="11" t="s">
        <v>19</v>
      </c>
      <c r="V4" s="11" t="s">
        <v>90</v>
      </c>
      <c r="W4" s="12" t="s">
        <v>91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92</v>
      </c>
      <c r="AD4" t="s">
        <v>6</v>
      </c>
      <c r="AE4" t="s">
        <v>93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97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86</v>
      </c>
      <c r="H5" s="7" t="s">
        <v>87</v>
      </c>
      <c r="I5" s="7" t="s">
        <v>76</v>
      </c>
      <c r="J5" s="7" t="s">
        <v>2</v>
      </c>
      <c r="K5" s="7" t="s">
        <v>98</v>
      </c>
      <c r="L5" s="7">
        <v>1</v>
      </c>
      <c r="M5" s="7">
        <v>2</v>
      </c>
      <c r="N5" s="7" t="s">
        <v>89</v>
      </c>
      <c r="O5" s="7" t="s">
        <v>89</v>
      </c>
      <c r="P5" s="7" t="s">
        <v>99</v>
      </c>
      <c r="Q5" s="7"/>
      <c r="R5" s="11" t="s">
        <v>100</v>
      </c>
      <c r="S5" s="12" t="s">
        <v>19</v>
      </c>
      <c r="T5" s="7"/>
      <c r="U5" s="11" t="s">
        <v>19</v>
      </c>
      <c r="V5" s="11" t="s">
        <v>100</v>
      </c>
      <c r="W5" s="12" t="s">
        <v>101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102</v>
      </c>
      <c r="AD5" t="s">
        <v>6</v>
      </c>
      <c r="AE5" t="s">
        <v>93</v>
      </c>
      <c r="AF5" t="s">
        <v>84</v>
      </c>
      <c r="AG5" t="s">
        <v>72</v>
      </c>
      <c r="AH5" t="s">
        <v>19</v>
      </c>
    </row>
    <row r="6" customHeight="1" spans="1:32">
      <c r="A6" s="10" t="s">
        <v>103</v>
      </c>
      <c r="B6" s="10"/>
      <c r="C6" s="10" t="s">
        <v>104</v>
      </c>
      <c r="D6" s="10"/>
      <c r="E6" s="10"/>
      <c r="F6" s="10"/>
      <c r="G6" s="10" t="s">
        <v>104</v>
      </c>
      <c r="H6" s="10" t="s">
        <v>104</v>
      </c>
      <c r="I6" s="10" t="s">
        <v>104</v>
      </c>
      <c r="J6" s="10" t="s">
        <v>104</v>
      </c>
      <c r="K6" s="10" t="s">
        <v>104</v>
      </c>
      <c r="L6" s="10" t="s">
        <v>104</v>
      </c>
      <c r="M6" s="10" t="s">
        <v>104</v>
      </c>
      <c r="N6" s="10" t="s">
        <v>104</v>
      </c>
      <c r="O6" s="10" t="s">
        <v>104</v>
      </c>
      <c r="P6" s="10" t="s">
        <v>104</v>
      </c>
      <c r="Q6" s="10"/>
      <c r="R6" s="13" t="s">
        <v>20</v>
      </c>
      <c r="S6" s="13" t="s">
        <v>19</v>
      </c>
      <c r="T6" s="10" t="s">
        <v>104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104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</v>
      </c>
      <c r="B1" s="4" t="s">
        <v>106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107</v>
      </c>
      <c r="H1" s="4" t="s">
        <v>108</v>
      </c>
      <c r="I1" s="4" t="s">
        <v>13</v>
      </c>
      <c r="J1" s="4" t="s">
        <v>17</v>
      </c>
      <c r="K1" s="4" t="s">
        <v>18</v>
      </c>
      <c r="L1" s="9" t="s">
        <v>109</v>
      </c>
      <c r="M1" s="4" t="s">
        <v>110</v>
      </c>
      <c r="N1" s="4" t="s">
        <v>111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E33" sqref="E3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113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176</v>
      </c>
      <c r="E2" t="str">
        <f>VLOOKUP(A2,HOP!A:L,12,0)</f>
        <v>176.00</v>
      </c>
      <c r="F2" t="str">
        <f>VLOOKUP(A2,HOP!A:C,3,0)</f>
        <v>2265673</v>
      </c>
      <c r="G2">
        <f>D2-E2</f>
        <v>0</v>
      </c>
      <c r="H2" t="str">
        <f>$H$1&amp;F2</f>
        <v>，2265673</v>
      </c>
      <c r="I2" t="str">
        <f>VLOOKUP(A2,HOP!A:T,20,0)</f>
        <v>直采</v>
      </c>
    </row>
    <row r="3" ht="14.25" customHeight="1" spans="1:9">
      <c r="A3" s="6" t="s">
        <v>85</v>
      </c>
      <c r="B3" s="7" t="s">
        <v>79</v>
      </c>
      <c r="C3" s="7" t="s">
        <v>89</v>
      </c>
      <c r="D3" s="3">
        <v>284</v>
      </c>
      <c r="E3" t="str">
        <f>VLOOKUP(A3,HOP!A:L,12,0)</f>
        <v>284.00</v>
      </c>
      <c r="F3" t="str">
        <f>VLOOKUP(A3,HOP!A:C,3,0)</f>
        <v>2265251</v>
      </c>
      <c r="G3">
        <f>D3-E3</f>
        <v>0</v>
      </c>
      <c r="H3" t="str">
        <f>$H$1&amp;F3</f>
        <v>，2265251</v>
      </c>
      <c r="I3" t="str">
        <f>VLOOKUP(A3,HOP!A:T,20,0)</f>
        <v>直采</v>
      </c>
    </row>
    <row r="4" ht="14.25" customHeight="1" spans="1:9">
      <c r="A4" s="6" t="s">
        <v>94</v>
      </c>
      <c r="B4" s="7" t="s">
        <v>89</v>
      </c>
      <c r="C4" s="7" t="s">
        <v>96</v>
      </c>
      <c r="D4" s="3">
        <v>284</v>
      </c>
      <c r="E4" t="str">
        <f>VLOOKUP(A4,HOP!A:L,12,0)</f>
        <v>284.00</v>
      </c>
      <c r="F4" t="str">
        <f>VLOOKUP(A4,HOP!A:C,3,0)</f>
        <v>2267614</v>
      </c>
      <c r="G4">
        <f>D4-E4</f>
        <v>0</v>
      </c>
      <c r="H4" t="str">
        <f>$H$1&amp;F4</f>
        <v>，2267614</v>
      </c>
      <c r="I4" t="str">
        <f>VLOOKUP(A4,HOP!A:T,20,0)</f>
        <v>直采</v>
      </c>
    </row>
    <row r="5" ht="14.25" customHeight="1" spans="1:9">
      <c r="A5" s="6" t="s">
        <v>97</v>
      </c>
      <c r="B5" s="7" t="s">
        <v>89</v>
      </c>
      <c r="C5" s="7" t="s">
        <v>99</v>
      </c>
      <c r="D5" s="3">
        <v>568</v>
      </c>
      <c r="E5" t="str">
        <f>VLOOKUP(A5,HOP!A:L,12,0)</f>
        <v>568.00</v>
      </c>
      <c r="F5" t="str">
        <f>VLOOKUP(A5,HOP!A:C,3,0)</f>
        <v>2268064</v>
      </c>
      <c r="G5">
        <f>D5-E5</f>
        <v>0</v>
      </c>
      <c r="H5" t="str">
        <f>$H$1&amp;F5</f>
        <v>，2268064</v>
      </c>
      <c r="I5" t="str">
        <f>VLOOKUP(A5,HOP!A:T,20,0)</f>
        <v>直采</v>
      </c>
    </row>
    <row r="7" spans="4:4">
      <c r="D7" s="3">
        <f>SUM(D2:D6)</f>
        <v>1312</v>
      </c>
    </row>
    <row r="8" ht="14.25" spans="4:4">
      <c r="D8" s="8" t="s">
        <v>22</v>
      </c>
    </row>
    <row r="10" spans="1:1">
      <c r="A10" t="s">
        <v>114</v>
      </c>
    </row>
    <row r="11" spans="1:1">
      <c r="A11" s="5" t="s">
        <v>115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0">
      <c r="A1" s="2" t="s">
        <v>116</v>
      </c>
      <c r="B1" s="2" t="s">
        <v>117</v>
      </c>
      <c r="C1" s="2" t="s">
        <v>118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</row>
    <row r="2" s="1" customFormat="1" spans="1:20">
      <c r="A2" s="1" t="s">
        <v>85</v>
      </c>
      <c r="B2" s="1" t="s">
        <v>78</v>
      </c>
      <c r="C2" s="1" t="s">
        <v>132</v>
      </c>
      <c r="D2" s="1" t="s">
        <v>87</v>
      </c>
      <c r="E2" s="1" t="s">
        <v>88</v>
      </c>
      <c r="F2" s="1" t="s">
        <v>79</v>
      </c>
      <c r="G2" s="1" t="s">
        <v>89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72</v>
      </c>
      <c r="S2" s="1" t="s">
        <v>34</v>
      </c>
      <c r="T2" s="1" t="s">
        <v>140</v>
      </c>
    </row>
    <row r="3" s="1" customFormat="1" spans="1:20">
      <c r="A3" s="1" t="s">
        <v>70</v>
      </c>
      <c r="B3" s="1" t="s">
        <v>78</v>
      </c>
      <c r="C3" s="1" t="s">
        <v>141</v>
      </c>
      <c r="D3" s="1" t="s">
        <v>75</v>
      </c>
      <c r="E3" s="1" t="s">
        <v>77</v>
      </c>
      <c r="F3" s="1" t="s">
        <v>78</v>
      </c>
      <c r="G3" s="1" t="s">
        <v>79</v>
      </c>
      <c r="H3" s="1" t="s">
        <v>133</v>
      </c>
      <c r="I3" s="1" t="s">
        <v>142</v>
      </c>
      <c r="J3" s="1" t="s">
        <v>135</v>
      </c>
      <c r="K3" s="1" t="s">
        <v>142</v>
      </c>
      <c r="L3" s="1" t="s">
        <v>142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143</v>
      </c>
      <c r="R3" s="1" t="s">
        <v>72</v>
      </c>
      <c r="S3" s="1" t="s">
        <v>34</v>
      </c>
      <c r="T3" s="1" t="s">
        <v>140</v>
      </c>
    </row>
    <row r="4" s="1" customFormat="1" spans="1:20">
      <c r="A4" s="1" t="s">
        <v>94</v>
      </c>
      <c r="B4" s="1" t="s">
        <v>89</v>
      </c>
      <c r="C4" s="1" t="s">
        <v>144</v>
      </c>
      <c r="D4" s="1" t="s">
        <v>87</v>
      </c>
      <c r="E4" s="1" t="s">
        <v>95</v>
      </c>
      <c r="F4" s="1" t="s">
        <v>89</v>
      </c>
      <c r="G4" s="1" t="s">
        <v>96</v>
      </c>
      <c r="H4" s="1" t="s">
        <v>133</v>
      </c>
      <c r="I4" s="1" t="s">
        <v>134</v>
      </c>
      <c r="J4" s="1" t="s">
        <v>135</v>
      </c>
      <c r="K4" s="1" t="s">
        <v>134</v>
      </c>
      <c r="L4" s="1" t="s">
        <v>134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145</v>
      </c>
      <c r="R4" s="1" t="s">
        <v>72</v>
      </c>
      <c r="S4" s="1" t="s">
        <v>34</v>
      </c>
      <c r="T4" s="1" t="s">
        <v>140</v>
      </c>
    </row>
    <row r="5" s="1" customFormat="1" spans="1:20">
      <c r="A5" s="1" t="s">
        <v>97</v>
      </c>
      <c r="B5" s="1" t="s">
        <v>89</v>
      </c>
      <c r="C5" s="1" t="s">
        <v>146</v>
      </c>
      <c r="D5" s="1" t="s">
        <v>87</v>
      </c>
      <c r="E5" s="1" t="s">
        <v>98</v>
      </c>
      <c r="F5" s="1" t="s">
        <v>89</v>
      </c>
      <c r="G5" s="1" t="s">
        <v>99</v>
      </c>
      <c r="H5" s="1" t="s">
        <v>133</v>
      </c>
      <c r="I5" s="1" t="s">
        <v>147</v>
      </c>
      <c r="J5" s="1" t="s">
        <v>135</v>
      </c>
      <c r="K5" s="1" t="s">
        <v>147</v>
      </c>
      <c r="L5" s="1" t="s">
        <v>147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148</v>
      </c>
      <c r="R5" s="1" t="s">
        <v>72</v>
      </c>
      <c r="S5" s="1" t="s">
        <v>34</v>
      </c>
      <c r="T5" s="1" t="s">
        <v>140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2021-10-08T07:59:19Z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08B170B4D3804745B0BC5537A0814E46</vt:lpwstr>
  </property>
</Properties>
</file>