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<sst xmlns="http://schemas.openxmlformats.org/spreadsheetml/2006/main" count="694" uniqueCount="271">
  <si>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</si>
  <si>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</si>
  <si>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</si>
  <si>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</si>
  <si>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</si>
  <si>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</si>
  <si>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</si>
  <si>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</si>
  <si>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</si>
  <si>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</si>
  <si>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</si>
  <si>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</si>
  <si>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</si>
  <si>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</si>
  <si>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</si>
  <si>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</si>
  <si>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</si>
  <si>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</si>
  <si>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</si>
  <si>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</si>
  <si>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</si>
  <si>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</si>
  <si>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</si>
  <si>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</si>
  <si>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</si>
  <si>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</si>
  <si>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</si>
  <si>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[富兰克林]纳什维尔富兰克林冷泉美国长住酒店(Extended Stay America - Nashville - Franklin - Cool Springs)(39919307)</t>
  </si>
  <si>
    <t>1号工作室大床(至少连住2晚及以上)&lt;2人入住&gt;&lt;不退款&gt;</t>
  </si>
  <si>
    <t>USD</t>
  </si>
  <si>
    <t>Ding/Jennifer,Chang/Emil Shen</t>
  </si>
  <si>
    <t>CA6352211004USD-W</t>
  </si>
  <si>
    <t>未提现</t>
  </si>
  <si>
    <t>携程开票</t>
  </si>
  <si>
    <t>[京都]京都格兰比亚酒店(HOTEL GRANVIA KYOTO)(8495336)</t>
  </si>
  <si>
    <t>入住时指定房型&lt;2人入住&gt;&lt;不退款&gt;</t>
  </si>
  <si>
    <t>OHKAWA/TOSHIO</t>
  </si>
  <si>
    <t>[韦斯特利]逸景酒店(Pleasant View Inn)(39964404)</t>
  </si>
  <si>
    <t>大床房(至少连住2晚及以上)&lt;2人入住&gt;&lt;不退款&gt;</t>
  </si>
  <si>
    <t>Earle/Caroline</t>
  </si>
  <si>
    <t>[圣地亚哥]拉潘西奥尼酒店(La Pensione Hotel)(40029475)</t>
  </si>
  <si>
    <t>客房1张大床(至少连住2晚及以上)&lt;2人入住&gt;&lt;不退款&gt;&lt;早餐&gt;</t>
  </si>
  <si>
    <t>Tovey/Amber</t>
  </si>
  <si>
    <t>[兰卡威]特拉加露台精品度假酒店(Telaga Terrace Boutique Resort)(47867504)</t>
  </si>
  <si>
    <t>泰拉加套房(至少连住2晚及以上)&lt;2人入住&gt;&lt;不退款&gt;&lt;早餐&gt;</t>
  </si>
  <si>
    <t>bahari/anis,bahari/anis</t>
  </si>
  <si>
    <t>Eropkin/Tamara</t>
  </si>
  <si>
    <t>[波尔蒂芒]雅尔丁做勒沃公寓式酒店(Jardim do Vau)(23801735)</t>
  </si>
  <si>
    <t>一卧公寓房&lt;2人入住&gt;&lt;不退款&gt;</t>
  </si>
  <si>
    <t>Francisco/Silvino</t>
  </si>
  <si>
    <t>F92389</t>
  </si>
  <si>
    <t>[露易丝湖]露易丝湖酒店(Lake Louise Inn)(8793556)</t>
  </si>
  <si>
    <t>豪华特大床房&lt;不退款&gt;&lt;2人入住&gt;</t>
  </si>
  <si>
    <t>Omega/Dominic</t>
  </si>
  <si>
    <t>[巴黎]科罗娜酒店(Hotel Corona Rodier)(9351019)</t>
  </si>
  <si>
    <t>三人房&lt;1&gt;&lt;中宾&gt;&lt;不退款&gt;&lt;2人入住&gt;</t>
  </si>
  <si>
    <t>LYU/ZHIBIN,ZHANG/YIWEN</t>
  </si>
  <si>
    <t>P0JGXT4F</t>
  </si>
  <si>
    <t>[阿格特]普图德拉斯尼威斯酒店(Hotel Puerto de Las Nieves)(39497269)</t>
  </si>
  <si>
    <t>带额外卧室的双人间(至少连住2晚及以上)&lt;2人入住&gt;&lt;不退款&gt;&lt;早餐&gt;</t>
  </si>
  <si>
    <t>Cadro/Frederic</t>
  </si>
  <si>
    <t>[民丹岛]拉古娜日夜酒店(Nite &amp; Day Laguna Bintan)(39576482)</t>
  </si>
  <si>
    <t>阳光明媚的房间(至少连住2晚及以上)&lt;2人入住&gt;&lt;不退款&gt;</t>
  </si>
  <si>
    <t>Meriana/Meriana</t>
  </si>
  <si>
    <t>[迪拜]千禧阿特里亚商务湾酒店(Millennium Atria Business Bay)(39553419)</t>
  </si>
  <si>
    <t>尊贵一卧室公寓&lt;不退款&gt;&lt;2人入住&gt;</t>
  </si>
  <si>
    <t>Alzahrani/Maram Ahmed</t>
  </si>
  <si>
    <t>HHE687LQ7</t>
  </si>
  <si>
    <t>[万隆市]万隆喜来登酒店(Sheraton Bandung Hotel &amp; Towers)(15999031)</t>
  </si>
  <si>
    <t>塔楼双床房(可通花园）(至少连住2晚及以上)&lt;2人入住&gt;&lt;不退款&gt;&lt;早餐&gt;</t>
  </si>
  <si>
    <t>harsono/muliani</t>
  </si>
  <si>
    <t>[康达]圣胡安孔查万丽酒店(La Concha Renaissance San Juan Resort)(17361205)</t>
  </si>
  <si>
    <t>特大床房(至少连住2晚及以上)&lt;2人入住&gt;&lt;不退款&gt;</t>
  </si>
  <si>
    <t>Disdier Velazquez/Keyshla Marie</t>
  </si>
  <si>
    <t>[迪拜]迪拜喜来登大酒店(Sheraton Grand Hotel, Dubai)(8104986)</t>
  </si>
  <si>
    <t>豪华双床房&lt;2人入住&gt;&lt;中宾&gt;&lt;不退款&gt;</t>
  </si>
  <si>
    <t>Guo/Yu,ubaid/rasheed</t>
  </si>
  <si>
    <t>取消</t>
  </si>
  <si>
    <t>[韦斯特莱克]克利夫兰韦斯特莱克圣淘沙集团酒店(Sonesta ES Suites Cleveland Westlake)(17524793)</t>
  </si>
  <si>
    <t>特大床一室套房&lt;1&gt;&lt;不退款&gt;&lt;2人入住&gt;</t>
  </si>
  <si>
    <t>Binns/Greg F.</t>
  </si>
  <si>
    <t>67938SC019736</t>
  </si>
  <si>
    <t>[洛杉矶]洛杉矶机场希尔顿酒店(Hilton Los Angeles Airport)(8236620)</t>
  </si>
  <si>
    <t>酒店随机房型&lt;2人入住&gt;&lt;中宾&gt;&lt;不退款&gt;</t>
  </si>
  <si>
    <t>ZHANG/WEIMING</t>
  </si>
  <si>
    <t>[马赛]马赛瓦伦汀普瑞米尔经典酒店(Premiere Classe Marseille La Valentine)(39518862)</t>
  </si>
  <si>
    <t>标准双人房(至少连住2晚及以上)&lt;2人入住&gt;&lt;不退款&gt;</t>
  </si>
  <si>
    <t>Hakim Kada/Hakim</t>
  </si>
  <si>
    <t>尊贵一室公寓&lt;不退款&gt;&lt;2人入住&gt;</t>
  </si>
  <si>
    <t>HHE68L7R9</t>
  </si>
  <si>
    <t>Zhou/Xiang</t>
  </si>
  <si>
    <t>[欧文斯伯勒]欧文斯伯勒费尔菲尔德客栈(Fairfield Inn Owensboro)(15868524)</t>
  </si>
  <si>
    <t>双床房(至少连住2晚及以上)&lt;2人入住&gt;&lt;不退款&gt;&lt;早餐&gt;</t>
  </si>
  <si>
    <t>French/Matthew David</t>
  </si>
  <si>
    <t>[纽约]多米尼克酒店(The Dominick)(8913532)</t>
  </si>
  <si>
    <t>天际线景一卧室套房&lt;不退款&gt;&lt;2人入住&gt;</t>
  </si>
  <si>
    <t>LIANG/JIANZHANG</t>
  </si>
  <si>
    <t>CI3MJ8TE</t>
  </si>
  <si>
    <t>HHE68AYW6</t>
  </si>
  <si>
    <t>，</t>
  </si>
  <si>
    <t>A211008163124481</t>
  </si>
  <si>
    <t>USD / THB 当前参考汇率: 33.883</t>
  </si>
  <si>
    <t>总计：9012 USD/
305353.6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</si>
  <si>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</si>
  <si>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</si>
  <si>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</si>
  <si>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</si>
  <si>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</si>
  <si>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</si>
  <si>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</si>
  <si>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</si>
  <si>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</si>
  <si>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</si>
  <si>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</si>
  <si>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</si>
  <si>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</si>
  <si>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</si>
  <si>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</si>
  <si>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</si>
  <si>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</si>
  <si>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2021-07-07</t>
  </si>
  <si>
    <t>2186120</t>
  </si>
  <si>
    <t>那什维尔-富兰克林-库斯普林斯美国长住酒店</t>
  </si>
  <si>
    <t>Ding Jennifer,Chang Emil Shen</t>
  </si>
  <si>
    <t>2021-09-24</t>
  </si>
  <si>
    <t>2021-09-27</t>
  </si>
  <si>
    <t>退房日周结</t>
  </si>
  <si>
    <t>1824.59</t>
  </si>
  <si>
    <t>281.00</t>
  </si>
  <si>
    <t>0</t>
  </si>
  <si>
    <t>0.00</t>
  </si>
  <si>
    <t>携程国际直连(CIT)</t>
  </si>
  <si>
    <t>2021-07-07 04:54:39</t>
  </si>
  <si>
    <t>否</t>
  </si>
  <si>
    <t>汇智国际旅游发展有限公司</t>
  </si>
  <si>
    <t>直连</t>
  </si>
  <si>
    <t>2021-07-19</t>
  </si>
  <si>
    <t>2201742</t>
  </si>
  <si>
    <t>京都格兰比亚大酒店</t>
  </si>
  <si>
    <t>OHKAWA TOSHIO</t>
  </si>
  <si>
    <t>2021-10-01</t>
  </si>
  <si>
    <t>2021-10-03</t>
  </si>
  <si>
    <t>1882.74</t>
  </si>
  <si>
    <t>290.00</t>
  </si>
  <si>
    <t>2021-07-19 07:55:27</t>
  </si>
  <si>
    <t>2021-07-20</t>
  </si>
  <si>
    <t>2202598</t>
  </si>
  <si>
    <t>美景度假村</t>
  </si>
  <si>
    <t>Earle Caroline</t>
  </si>
  <si>
    <t>2471.41</t>
  </si>
  <si>
    <t>380.00</t>
  </si>
  <si>
    <t>2021-07-20 03:19:35</t>
  </si>
  <si>
    <t>2021-08-18</t>
  </si>
  <si>
    <t>2226296</t>
  </si>
  <si>
    <t>拉潘西奥尼酒店</t>
  </si>
  <si>
    <t>Tovey Amber</t>
  </si>
  <si>
    <t>1859.06</t>
  </si>
  <si>
    <t>286.00</t>
  </si>
  <si>
    <t>2021-08-18 11:18:43</t>
  </si>
  <si>
    <t>2021-09-10</t>
  </si>
  <si>
    <t>2248899</t>
  </si>
  <si>
    <t>特拉加露台酒店</t>
  </si>
  <si>
    <t>bahari anis,bahari anis</t>
  </si>
  <si>
    <t>2021-09-30</t>
  </si>
  <si>
    <t>2021-10-02</t>
  </si>
  <si>
    <t>802.18</t>
  </si>
  <si>
    <t>124.00</t>
  </si>
  <si>
    <t>2021-09-10 09:46:34</t>
  </si>
  <si>
    <t>2021-09-15</t>
  </si>
  <si>
    <t>2254280</t>
  </si>
  <si>
    <t>Eropkin Tamara</t>
  </si>
  <si>
    <t>1729.43</t>
  </si>
  <si>
    <t>268.00</t>
  </si>
  <si>
    <t>2021-09-15 11:54:00</t>
  </si>
  <si>
    <t>2021-09-20</t>
  </si>
  <si>
    <t>2259428</t>
  </si>
  <si>
    <t>雅尔丁做勒沃公寓式酒店</t>
  </si>
  <si>
    <t>Francisco Silvino</t>
  </si>
  <si>
    <t>1786.33</t>
  </si>
  <si>
    <t>276.00</t>
  </si>
  <si>
    <t>2021-09-20 06:55:34</t>
  </si>
  <si>
    <t>2259527</t>
  </si>
  <si>
    <t>路易丝湖酒店</t>
  </si>
  <si>
    <t>Omega Dominic</t>
  </si>
  <si>
    <t>2219.96</t>
  </si>
  <si>
    <t>343.00</t>
  </si>
  <si>
    <t>2021-09-20 11:06:57</t>
  </si>
  <si>
    <t>2021-09-22</t>
  </si>
  <si>
    <t>2260845</t>
  </si>
  <si>
    <t>科罗娜酒店</t>
  </si>
  <si>
    <t>LYU ZHIBIN,ZHANG YIWEN</t>
  </si>
  <si>
    <t>2021-09-25</t>
  </si>
  <si>
    <t>2021-09-28</t>
  </si>
  <si>
    <t>2236.88</t>
  </si>
  <si>
    <t>345.00</t>
  </si>
  <si>
    <t>2021-09-22 06:08:48</t>
  </si>
  <si>
    <t>2262802</t>
  </si>
  <si>
    <t>普图德拉斯尼威斯酒店</t>
  </si>
  <si>
    <t>Cadro Frederic</t>
  </si>
  <si>
    <t>1863.71</t>
  </si>
  <si>
    <t>288.00</t>
  </si>
  <si>
    <t>2021-09-24 05:38:29</t>
  </si>
  <si>
    <t>2262871</t>
  </si>
  <si>
    <t>日夜拉古纳宾坦酒店 - 丹戎槟榔</t>
  </si>
  <si>
    <t>Meriana Meriana</t>
  </si>
  <si>
    <t>323.56</t>
  </si>
  <si>
    <t>50.00</t>
  </si>
  <si>
    <t>2021-09-24 08:39:23</t>
  </si>
  <si>
    <t>2263379</t>
  </si>
  <si>
    <t>千禧阿特里亚商务湾酒店</t>
  </si>
  <si>
    <t>Alzahrani Maram Ahmed</t>
  </si>
  <si>
    <t>2245.51</t>
  </si>
  <si>
    <t>347.00</t>
  </si>
  <si>
    <t>2021-09-24 17:55:21</t>
  </si>
  <si>
    <t>2263466</t>
  </si>
  <si>
    <t>万隆喜来登酒店</t>
  </si>
  <si>
    <t>harsono muliani</t>
  </si>
  <si>
    <t>1566.03</t>
  </si>
  <si>
    <t>242.00</t>
  </si>
  <si>
    <t>2021-09-24 18:50:10</t>
  </si>
  <si>
    <t>2264257</t>
  </si>
  <si>
    <t>圣胡安孔查万丽酒店</t>
  </si>
  <si>
    <t>Disdier Velazquez Keyshla Marie</t>
  </si>
  <si>
    <t>2935.08</t>
  </si>
  <si>
    <t>453.00</t>
  </si>
  <si>
    <t>2021-09-25 13:08:36</t>
  </si>
  <si>
    <t>2021-09-26</t>
  </si>
  <si>
    <t>2264968</t>
  </si>
  <si>
    <t>克利夫兰韦斯特莱克圣淘沙集团酒店</t>
  </si>
  <si>
    <t>Binns Greg F.</t>
  </si>
  <si>
    <t>1982.64</t>
  </si>
  <si>
    <t>306.00</t>
  </si>
  <si>
    <t>2021-09-26 01:50:36</t>
  </si>
  <si>
    <t>2265027</t>
  </si>
  <si>
    <t>洛杉矶机场希尔顿酒店</t>
  </si>
  <si>
    <t>ZHANG WEIMING</t>
  </si>
  <si>
    <t>1438.38</t>
  </si>
  <si>
    <t>222.00</t>
  </si>
  <si>
    <t>2021-09-26 07:12:12</t>
  </si>
  <si>
    <t>2265655</t>
  </si>
  <si>
    <t>马赛东-瓦伦丁高级酒店</t>
  </si>
  <si>
    <t>Hakim Kada Hakim</t>
  </si>
  <si>
    <t>2021-09-29</t>
  </si>
  <si>
    <t>1030.19</t>
  </si>
  <si>
    <t>159.00</t>
  </si>
  <si>
    <t>2021-09-26 20:17:39</t>
  </si>
  <si>
    <t>2266060</t>
  </si>
  <si>
    <t>2033.21</t>
  </si>
  <si>
    <t>314.00</t>
  </si>
  <si>
    <t>2021-09-27 08:14:55</t>
  </si>
  <si>
    <t>2266531</t>
  </si>
  <si>
    <t>Zhou Xiang</t>
  </si>
  <si>
    <t>2965.64</t>
  </si>
  <si>
    <t>458.00</t>
  </si>
  <si>
    <t>2021-09-27 17:11:11</t>
  </si>
  <si>
    <t>2267329</t>
  </si>
  <si>
    <t>欧文斯伯勒费尔菲尔德酒店</t>
  </si>
  <si>
    <t>French Matthew David</t>
  </si>
  <si>
    <t>1552.97</t>
  </si>
  <si>
    <t>240.00</t>
  </si>
  <si>
    <t>2021-09-28 07:22:42</t>
  </si>
  <si>
    <t>2268367</t>
  </si>
  <si>
    <t>多米尼克酒店</t>
  </si>
  <si>
    <t>LIANG JIANZHANG</t>
  </si>
  <si>
    <t>18179.55</t>
  </si>
  <si>
    <t>2808.00</t>
  </si>
  <si>
    <t>2021-09-29 06:14:54</t>
  </si>
  <si>
    <t>2268828</t>
  </si>
  <si>
    <t>3444.27</t>
  </si>
  <si>
    <t>532.00</t>
  </si>
  <si>
    <t>2021-09-29 18:00:53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</si>
</sst>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15720675413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44463</v>
      </c>
      <c r="G2" s="5">
        <v>44466</v>
      </c>
      <c r="H2" s="4">
        <v>1</v>
      </c>
      <c r="I2" s="4">
        <v>3</v>
      </c>
      <c r="J2" s="4">
        <v>3</v>
      </c>
      <c r="K2" s="4" t="s">
        <v>29</v>
      </c>
      <c r="L2" s="4">
        <v>281</v>
      </c>
      <c r="M2" s="4">
        <v>281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44473</v>
      </c>
      <c r="T2" s="4" t="s">
        <v>33</v>
      </c>
      <c r="U2" s="4">
        <v>281</v>
      </c>
      <c r="V2" s="4">
        <v>0</v>
      </c>
      <c r="W2" s="4">
        <v>0</v>
      </c>
      <c r="X2" s="4">
        <v>2186120</v>
      </c>
    </row>
    <row r="3" s="4" customFormat="1" spans="1:24">
      <c r="A3" s="4">
        <v>15849778032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44470</v>
      </c>
      <c r="G3" s="5">
        <v>44472</v>
      </c>
      <c r="H3" s="4">
        <v>1</v>
      </c>
      <c r="I3" s="4">
        <v>2</v>
      </c>
      <c r="J3" s="4">
        <v>2</v>
      </c>
      <c r="K3" s="4" t="s">
        <v>29</v>
      </c>
      <c r="L3" s="4">
        <v>290</v>
      </c>
      <c r="M3" s="4">
        <v>290</v>
      </c>
      <c r="N3" s="4" t="s">
        <v>36</v>
      </c>
      <c r="O3" s="4" t="s">
        <v>31</v>
      </c>
      <c r="P3" s="4" t="s">
        <v>32</v>
      </c>
      <c r="Q3" s="4">
        <v>0</v>
      </c>
      <c r="R3" s="6">
        <v>44396</v>
      </c>
      <c r="S3" s="5">
        <v>44473</v>
      </c>
      <c r="T3" s="4" t="s">
        <v>33</v>
      </c>
      <c r="U3" s="4">
        <v>290</v>
      </c>
      <c r="V3" s="4">
        <v>0</v>
      </c>
      <c r="W3" s="4">
        <v>0</v>
      </c>
      <c r="X3" s="4">
        <v>2201742</v>
      </c>
    </row>
    <row r="4" s="4" customFormat="1" spans="1:24">
      <c r="A4" s="4">
        <v>15862577172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44470</v>
      </c>
      <c r="G4" s="5">
        <v>44472</v>
      </c>
      <c r="H4" s="4">
        <v>1</v>
      </c>
      <c r="I4" s="4">
        <v>2</v>
      </c>
      <c r="J4" s="4">
        <v>2</v>
      </c>
      <c r="K4" s="4" t="s">
        <v>29</v>
      </c>
      <c r="L4" s="4">
        <v>380</v>
      </c>
      <c r="M4" s="4">
        <v>380</v>
      </c>
      <c r="N4" s="4" t="s">
        <v>39</v>
      </c>
      <c r="O4" s="4" t="s">
        <v>31</v>
      </c>
      <c r="P4" s="4" t="s">
        <v>32</v>
      </c>
      <c r="Q4" s="4">
        <v>0</v>
      </c>
      <c r="R4" s="6">
        <v>44397</v>
      </c>
      <c r="S4" s="5">
        <v>44473</v>
      </c>
      <c r="T4" s="4" t="s">
        <v>33</v>
      </c>
      <c r="U4" s="4">
        <v>380</v>
      </c>
      <c r="V4" s="4">
        <v>0</v>
      </c>
      <c r="W4" s="4">
        <v>0</v>
      </c>
      <c r="X4" s="4">
        <v>2202598</v>
      </c>
    </row>
    <row r="5" s="4" customFormat="1" spans="1:24">
      <c r="A5" s="4">
        <v>16088563999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44470</v>
      </c>
      <c r="G5" s="5">
        <v>44472</v>
      </c>
      <c r="H5" s="4">
        <v>1</v>
      </c>
      <c r="I5" s="4">
        <v>2</v>
      </c>
      <c r="J5" s="4">
        <v>2</v>
      </c>
      <c r="K5" s="4" t="s">
        <v>29</v>
      </c>
      <c r="L5" s="4">
        <v>286</v>
      </c>
      <c r="M5" s="4">
        <v>286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44426</v>
      </c>
      <c r="S5" s="5">
        <v>44473</v>
      </c>
      <c r="T5" s="4" t="s">
        <v>33</v>
      </c>
      <c r="U5" s="4">
        <v>286</v>
      </c>
      <c r="V5" s="4">
        <v>0</v>
      </c>
      <c r="W5" s="4">
        <v>0</v>
      </c>
      <c r="X5" s="4">
        <v>2226296</v>
      </c>
    </row>
    <row r="6" s="4" customFormat="1" spans="1:25">
      <c r="A6" s="4">
        <v>16250826555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44469</v>
      </c>
      <c r="G6" s="5">
        <v>44471</v>
      </c>
      <c r="H6" s="4">
        <v>1</v>
      </c>
      <c r="I6" s="4">
        <v>2</v>
      </c>
      <c r="J6" s="4">
        <v>2</v>
      </c>
      <c r="K6" s="4" t="s">
        <v>29</v>
      </c>
      <c r="L6" s="4">
        <v>124</v>
      </c>
      <c r="M6" s="4">
        <v>124</v>
      </c>
      <c r="N6" s="4" t="s">
        <v>45</v>
      </c>
      <c r="O6" s="4" t="s">
        <v>31</v>
      </c>
      <c r="P6" s="4" t="s">
        <v>32</v>
      </c>
      <c r="Q6" s="4">
        <v>0</v>
      </c>
      <c r="R6" s="6">
        <v>44449</v>
      </c>
      <c r="S6" s="5">
        <v>44473</v>
      </c>
      <c r="T6" s="4" t="s">
        <v>33</v>
      </c>
      <c r="U6" s="4">
        <v>124</v>
      </c>
      <c r="V6" s="4">
        <v>0</v>
      </c>
      <c r="W6" s="4">
        <v>0</v>
      </c>
      <c r="X6" s="4">
        <v>2248899</v>
      </c>
      <c r="Y6" s="4">
        <v>16875</v>
      </c>
    </row>
    <row r="7" s="4" customFormat="1" spans="1:25">
      <c r="A7" s="4">
        <v>16289080821</v>
      </c>
      <c r="B7" s="4" t="s">
        <v>25</v>
      </c>
      <c r="C7" s="4" t="s">
        <v>26</v>
      </c>
      <c r="D7" s="4" t="s">
        <v>40</v>
      </c>
      <c r="E7" s="4" t="s">
        <v>41</v>
      </c>
      <c r="F7" s="5">
        <v>44469</v>
      </c>
      <c r="G7" s="5">
        <v>44471</v>
      </c>
      <c r="H7" s="4">
        <v>1</v>
      </c>
      <c r="I7" s="4">
        <v>2</v>
      </c>
      <c r="J7" s="4">
        <v>2</v>
      </c>
      <c r="K7" s="4" t="s">
        <v>29</v>
      </c>
      <c r="L7" s="4">
        <v>268</v>
      </c>
      <c r="M7" s="4">
        <v>268</v>
      </c>
      <c r="N7" s="4" t="s">
        <v>46</v>
      </c>
      <c r="O7" s="4" t="s">
        <v>31</v>
      </c>
      <c r="P7" s="4" t="s">
        <v>32</v>
      </c>
      <c r="Q7" s="4">
        <v>0</v>
      </c>
      <c r="R7" s="6">
        <v>44454</v>
      </c>
      <c r="S7" s="5">
        <v>44473</v>
      </c>
      <c r="T7" s="4" t="s">
        <v>33</v>
      </c>
      <c r="U7" s="4">
        <v>268</v>
      </c>
      <c r="V7" s="4">
        <v>0</v>
      </c>
      <c r="W7" s="4">
        <v>0</v>
      </c>
      <c r="X7" s="4">
        <v>2254280</v>
      </c>
      <c r="Y7" s="4">
        <v>1830048831</v>
      </c>
    </row>
    <row r="8" s="4" customFormat="1" spans="1:25">
      <c r="A8" s="4">
        <v>16324451300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44469</v>
      </c>
      <c r="G8" s="5">
        <v>44472</v>
      </c>
      <c r="H8" s="4">
        <v>1</v>
      </c>
      <c r="I8" s="4">
        <v>3</v>
      </c>
      <c r="J8" s="4">
        <v>3</v>
      </c>
      <c r="K8" s="4" t="s">
        <v>29</v>
      </c>
      <c r="L8" s="4">
        <v>276</v>
      </c>
      <c r="M8" s="4">
        <v>276</v>
      </c>
      <c r="N8" s="4" t="s">
        <v>49</v>
      </c>
      <c r="O8" s="4" t="s">
        <v>31</v>
      </c>
      <c r="P8" s="4" t="s">
        <v>32</v>
      </c>
      <c r="Q8" s="4">
        <v>0</v>
      </c>
      <c r="R8" s="6">
        <v>44459</v>
      </c>
      <c r="S8" s="5">
        <v>44473</v>
      </c>
      <c r="T8" s="4" t="s">
        <v>33</v>
      </c>
      <c r="U8" s="4">
        <v>276</v>
      </c>
      <c r="V8" s="4">
        <v>0</v>
      </c>
      <c r="W8" s="4">
        <v>0</v>
      </c>
      <c r="X8" s="4">
        <v>2259428</v>
      </c>
      <c r="Y8" s="4" t="s">
        <v>50</v>
      </c>
    </row>
    <row r="9" s="4" customFormat="1" spans="1:25">
      <c r="A9" s="4">
        <v>16325035322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44469</v>
      </c>
      <c r="G9" s="5">
        <v>44471</v>
      </c>
      <c r="H9" s="4">
        <v>1</v>
      </c>
      <c r="I9" s="4">
        <v>2</v>
      </c>
      <c r="J9" s="4">
        <v>2</v>
      </c>
      <c r="K9" s="4" t="s">
        <v>29</v>
      </c>
      <c r="L9" s="4">
        <v>343</v>
      </c>
      <c r="M9" s="4">
        <v>343</v>
      </c>
      <c r="N9" s="4" t="s">
        <v>53</v>
      </c>
      <c r="O9" s="4" t="s">
        <v>31</v>
      </c>
      <c r="P9" s="4" t="s">
        <v>32</v>
      </c>
      <c r="Q9" s="4">
        <v>0</v>
      </c>
      <c r="R9" s="6">
        <v>44459</v>
      </c>
      <c r="S9" s="5">
        <v>44473</v>
      </c>
      <c r="T9" s="4" t="s">
        <v>33</v>
      </c>
      <c r="U9" s="4">
        <v>343</v>
      </c>
      <c r="V9" s="4">
        <v>0</v>
      </c>
      <c r="W9" s="4">
        <v>0</v>
      </c>
      <c r="X9" s="4">
        <v>2259527</v>
      </c>
      <c r="Y9" s="4">
        <v>1248927</v>
      </c>
    </row>
    <row r="10" s="4" customFormat="1" spans="1:25">
      <c r="A10" s="4">
        <v>16336344878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44464</v>
      </c>
      <c r="G10" s="5">
        <v>44467</v>
      </c>
      <c r="H10" s="4">
        <v>1</v>
      </c>
      <c r="I10" s="4">
        <v>3</v>
      </c>
      <c r="J10" s="4">
        <v>3</v>
      </c>
      <c r="K10" s="4" t="s">
        <v>29</v>
      </c>
      <c r="L10" s="4">
        <v>345</v>
      </c>
      <c r="M10" s="4">
        <v>345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44461</v>
      </c>
      <c r="S10" s="5">
        <v>44473</v>
      </c>
      <c r="T10" s="4" t="s">
        <v>33</v>
      </c>
      <c r="U10" s="4">
        <v>345</v>
      </c>
      <c r="V10" s="4">
        <v>0</v>
      </c>
      <c r="W10" s="4">
        <v>0</v>
      </c>
      <c r="X10" s="4">
        <v>2260845</v>
      </c>
      <c r="Y10" s="4" t="s">
        <v>57</v>
      </c>
    </row>
    <row r="11" s="4" customFormat="1" spans="1:25">
      <c r="A11" s="4">
        <v>16353775253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44463</v>
      </c>
      <c r="G11" s="5">
        <v>44466</v>
      </c>
      <c r="H11" s="4">
        <v>1</v>
      </c>
      <c r="I11" s="4">
        <v>3</v>
      </c>
      <c r="J11" s="4">
        <v>3</v>
      </c>
      <c r="K11" s="4" t="s">
        <v>29</v>
      </c>
      <c r="L11" s="4">
        <v>288</v>
      </c>
      <c r="M11" s="4">
        <v>288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44463</v>
      </c>
      <c r="S11" s="5">
        <v>44473</v>
      </c>
      <c r="T11" s="4" t="s">
        <v>33</v>
      </c>
      <c r="U11" s="4">
        <v>288</v>
      </c>
      <c r="V11" s="4">
        <v>0</v>
      </c>
      <c r="W11" s="4">
        <v>0</v>
      </c>
      <c r="X11" s="4">
        <v>2262802</v>
      </c>
      <c r="Y11" s="4">
        <v>1834057361</v>
      </c>
    </row>
    <row r="12" s="4" customFormat="1" spans="1:24">
      <c r="A12" s="4">
        <v>16354000662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44464</v>
      </c>
      <c r="G12" s="5">
        <v>44466</v>
      </c>
      <c r="H12" s="4">
        <v>1</v>
      </c>
      <c r="I12" s="4">
        <v>2</v>
      </c>
      <c r="J12" s="4">
        <v>2</v>
      </c>
      <c r="K12" s="4" t="s">
        <v>29</v>
      </c>
      <c r="L12" s="4">
        <v>50</v>
      </c>
      <c r="M12" s="4">
        <v>50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44463</v>
      </c>
      <c r="S12" s="5">
        <v>44473</v>
      </c>
      <c r="T12" s="4" t="s">
        <v>33</v>
      </c>
      <c r="U12" s="4">
        <v>50</v>
      </c>
      <c r="V12" s="4">
        <v>0</v>
      </c>
      <c r="W12" s="4">
        <v>0</v>
      </c>
      <c r="X12" s="4">
        <v>2262871</v>
      </c>
    </row>
    <row r="13" s="4" customFormat="1" spans="1:25">
      <c r="A13" s="4">
        <v>16359049262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44463</v>
      </c>
      <c r="G13" s="5">
        <v>44466</v>
      </c>
      <c r="H13" s="4">
        <v>1</v>
      </c>
      <c r="I13" s="4">
        <v>3</v>
      </c>
      <c r="J13" s="4">
        <v>3</v>
      </c>
      <c r="K13" s="4" t="s">
        <v>29</v>
      </c>
      <c r="L13" s="4">
        <v>347</v>
      </c>
      <c r="M13" s="4">
        <v>347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44463</v>
      </c>
      <c r="S13" s="5">
        <v>44473</v>
      </c>
      <c r="T13" s="4" t="s">
        <v>33</v>
      </c>
      <c r="U13" s="4">
        <v>347</v>
      </c>
      <c r="V13" s="4">
        <v>0</v>
      </c>
      <c r="W13" s="4">
        <v>0</v>
      </c>
      <c r="X13" s="4">
        <v>2263379</v>
      </c>
      <c r="Y13" s="4" t="s">
        <v>67</v>
      </c>
    </row>
    <row r="14" s="4" customFormat="1" spans="1:25">
      <c r="A14" s="4">
        <v>16359438125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44469</v>
      </c>
      <c r="G14" s="5">
        <v>44471</v>
      </c>
      <c r="H14" s="4">
        <v>1</v>
      </c>
      <c r="I14" s="4">
        <v>2</v>
      </c>
      <c r="J14" s="4">
        <v>2</v>
      </c>
      <c r="K14" s="4" t="s">
        <v>29</v>
      </c>
      <c r="L14" s="4">
        <v>242</v>
      </c>
      <c r="M14" s="4">
        <v>242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44463</v>
      </c>
      <c r="S14" s="5">
        <v>44473</v>
      </c>
      <c r="T14" s="4" t="s">
        <v>33</v>
      </c>
      <c r="U14" s="4">
        <v>242</v>
      </c>
      <c r="V14" s="4">
        <v>0</v>
      </c>
      <c r="W14" s="4">
        <v>0</v>
      </c>
      <c r="X14" s="4">
        <v>2263466</v>
      </c>
      <c r="Y14" s="4">
        <v>93253559</v>
      </c>
    </row>
    <row r="15" s="4" customFormat="1" spans="1:25">
      <c r="A15" s="4">
        <v>16365385160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44464</v>
      </c>
      <c r="G15" s="5">
        <v>44466</v>
      </c>
      <c r="H15" s="4">
        <v>1</v>
      </c>
      <c r="I15" s="4">
        <v>2</v>
      </c>
      <c r="J15" s="4">
        <v>2</v>
      </c>
      <c r="K15" s="4" t="s">
        <v>29</v>
      </c>
      <c r="L15" s="4">
        <v>453</v>
      </c>
      <c r="M15" s="4">
        <v>453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44464</v>
      </c>
      <c r="S15" s="5">
        <v>44473</v>
      </c>
      <c r="T15" s="4" t="s">
        <v>33</v>
      </c>
      <c r="U15" s="4">
        <v>453</v>
      </c>
      <c r="V15" s="4">
        <v>0</v>
      </c>
      <c r="W15" s="4">
        <v>0</v>
      </c>
      <c r="X15" s="4">
        <v>2264257</v>
      </c>
      <c r="Y15" s="4">
        <v>94038810</v>
      </c>
    </row>
    <row r="16" s="4" customFormat="1" spans="1:25">
      <c r="A16" s="4">
        <v>16366887263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44464</v>
      </c>
      <c r="G16" s="5">
        <v>44470</v>
      </c>
      <c r="H16" s="4">
        <v>1</v>
      </c>
      <c r="I16" s="4">
        <v>6</v>
      </c>
      <c r="J16" s="4">
        <v>6</v>
      </c>
      <c r="K16" s="4" t="s">
        <v>29</v>
      </c>
      <c r="L16" s="4">
        <v>685</v>
      </c>
      <c r="M16" s="4">
        <v>685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44464</v>
      </c>
      <c r="S16" s="5">
        <v>44473</v>
      </c>
      <c r="T16" s="4" t="s">
        <v>33</v>
      </c>
      <c r="U16" s="4">
        <v>685</v>
      </c>
      <c r="V16" s="4">
        <v>0</v>
      </c>
      <c r="W16" s="4">
        <v>0</v>
      </c>
      <c r="X16" s="4">
        <v>2264519</v>
      </c>
      <c r="Y16" s="4">
        <v>94129728</v>
      </c>
    </row>
    <row r="17" s="4" customFormat="1" spans="1:25">
      <c r="A17" s="4">
        <v>16366887263</v>
      </c>
      <c r="B17" s="4" t="s">
        <v>25</v>
      </c>
      <c r="C17" s="4" t="s">
        <v>77</v>
      </c>
      <c r="D17" s="4" t="s">
        <v>74</v>
      </c>
      <c r="E17" s="4" t="s">
        <v>75</v>
      </c>
      <c r="F17" s="5">
        <v>44464</v>
      </c>
      <c r="G17" s="5">
        <v>44470</v>
      </c>
      <c r="H17" s="4">
        <v>1</v>
      </c>
      <c r="I17" s="4">
        <v>6</v>
      </c>
      <c r="J17" s="4">
        <v>6</v>
      </c>
      <c r="K17" s="4" t="s">
        <v>29</v>
      </c>
      <c r="L17" s="4">
        <v>-685</v>
      </c>
      <c r="M17" s="4">
        <v>-685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44464</v>
      </c>
      <c r="S17" s="5">
        <v>44473</v>
      </c>
      <c r="T17" s="4" t="s">
        <v>33</v>
      </c>
      <c r="U17" s="4">
        <v>-685</v>
      </c>
      <c r="V17" s="4">
        <v>0</v>
      </c>
      <c r="W17" s="4">
        <v>0</v>
      </c>
      <c r="X17" s="4">
        <v>2264519</v>
      </c>
      <c r="Y17" s="4">
        <v>94129728</v>
      </c>
    </row>
    <row r="18" s="4" customFormat="1" spans="1:25">
      <c r="A18" s="4">
        <v>16371635237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44469</v>
      </c>
      <c r="G18" s="5">
        <v>44471</v>
      </c>
      <c r="H18" s="4">
        <v>1</v>
      </c>
      <c r="I18" s="4">
        <v>2</v>
      </c>
      <c r="J18" s="4">
        <v>2</v>
      </c>
      <c r="K18" s="4" t="s">
        <v>29</v>
      </c>
      <c r="L18" s="4">
        <v>306</v>
      </c>
      <c r="M18" s="4">
        <v>306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44465</v>
      </c>
      <c r="S18" s="5">
        <v>44473</v>
      </c>
      <c r="T18" s="4" t="s">
        <v>33</v>
      </c>
      <c r="U18" s="4">
        <v>306</v>
      </c>
      <c r="V18" s="4">
        <v>0</v>
      </c>
      <c r="W18" s="4">
        <v>0</v>
      </c>
      <c r="X18" s="4">
        <v>2264968</v>
      </c>
      <c r="Y18" s="4" t="s">
        <v>81</v>
      </c>
    </row>
    <row r="19" s="4" customFormat="1" spans="1:24">
      <c r="A19" s="4">
        <v>16371864617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44470</v>
      </c>
      <c r="G19" s="5">
        <v>44472</v>
      </c>
      <c r="H19" s="4">
        <v>1</v>
      </c>
      <c r="I19" s="4">
        <v>2</v>
      </c>
      <c r="J19" s="4">
        <v>2</v>
      </c>
      <c r="K19" s="4" t="s">
        <v>29</v>
      </c>
      <c r="L19" s="4">
        <v>222</v>
      </c>
      <c r="M19" s="4">
        <v>222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44465</v>
      </c>
      <c r="S19" s="5">
        <v>44473</v>
      </c>
      <c r="T19" s="4" t="s">
        <v>33</v>
      </c>
      <c r="U19" s="4">
        <v>222</v>
      </c>
      <c r="V19" s="4">
        <v>0</v>
      </c>
      <c r="W19" s="4">
        <v>0</v>
      </c>
      <c r="X19" s="4">
        <v>2265027</v>
      </c>
    </row>
    <row r="20" s="4" customFormat="1" spans="1:25">
      <c r="A20" s="4">
        <v>16378393032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44465</v>
      </c>
      <c r="G20" s="5">
        <v>44468</v>
      </c>
      <c r="H20" s="4">
        <v>1</v>
      </c>
      <c r="I20" s="4">
        <v>3</v>
      </c>
      <c r="J20" s="4">
        <v>3</v>
      </c>
      <c r="K20" s="4" t="s">
        <v>29</v>
      </c>
      <c r="L20" s="4">
        <v>159</v>
      </c>
      <c r="M20" s="4">
        <v>159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44465</v>
      </c>
      <c r="S20" s="5">
        <v>44473</v>
      </c>
      <c r="T20" s="4" t="s">
        <v>33</v>
      </c>
      <c r="U20" s="4">
        <v>159</v>
      </c>
      <c r="V20" s="4">
        <v>0</v>
      </c>
      <c r="W20" s="4">
        <v>0</v>
      </c>
      <c r="X20" s="4">
        <v>2265655</v>
      </c>
      <c r="Y20" s="4">
        <v>2353051364</v>
      </c>
    </row>
    <row r="21" s="4" customFormat="1" spans="1:25">
      <c r="A21" s="4">
        <v>16380255572</v>
      </c>
      <c r="B21" s="4" t="s">
        <v>25</v>
      </c>
      <c r="C21" s="4" t="s">
        <v>26</v>
      </c>
      <c r="D21" s="4" t="s">
        <v>64</v>
      </c>
      <c r="E21" s="4" t="s">
        <v>88</v>
      </c>
      <c r="F21" s="5">
        <v>44466</v>
      </c>
      <c r="G21" s="5">
        <v>44468</v>
      </c>
      <c r="H21" s="4">
        <v>1</v>
      </c>
      <c r="I21" s="4">
        <v>2</v>
      </c>
      <c r="J21" s="4">
        <v>2</v>
      </c>
      <c r="K21" s="4" t="s">
        <v>29</v>
      </c>
      <c r="L21" s="4">
        <v>314</v>
      </c>
      <c r="M21" s="4">
        <v>314</v>
      </c>
      <c r="N21" s="4" t="s">
        <v>66</v>
      </c>
      <c r="O21" s="4" t="s">
        <v>31</v>
      </c>
      <c r="P21" s="4" t="s">
        <v>32</v>
      </c>
      <c r="Q21" s="4">
        <v>0</v>
      </c>
      <c r="R21" s="6">
        <v>44466</v>
      </c>
      <c r="S21" s="5">
        <v>44473</v>
      </c>
      <c r="T21" s="4" t="s">
        <v>33</v>
      </c>
      <c r="U21" s="4">
        <v>314</v>
      </c>
      <c r="V21" s="4">
        <v>0</v>
      </c>
      <c r="W21" s="4">
        <v>0</v>
      </c>
      <c r="X21" s="4">
        <v>2266060</v>
      </c>
      <c r="Y21" s="4" t="s">
        <v>89</v>
      </c>
    </row>
    <row r="22" s="4" customFormat="1" spans="1:24">
      <c r="A22" s="4">
        <v>16385830401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44468</v>
      </c>
      <c r="G22" s="5">
        <v>44472</v>
      </c>
      <c r="H22" s="4">
        <v>1</v>
      </c>
      <c r="I22" s="4">
        <v>4</v>
      </c>
      <c r="J22" s="4">
        <v>4</v>
      </c>
      <c r="K22" s="4" t="s">
        <v>29</v>
      </c>
      <c r="L22" s="4">
        <v>458</v>
      </c>
      <c r="M22" s="4">
        <v>458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44466</v>
      </c>
      <c r="S22" s="5">
        <v>44473</v>
      </c>
      <c r="T22" s="4" t="s">
        <v>33</v>
      </c>
      <c r="U22" s="4">
        <v>458</v>
      </c>
      <c r="V22" s="4">
        <v>0</v>
      </c>
      <c r="W22" s="4">
        <v>0</v>
      </c>
      <c r="X22" s="4">
        <v>2266531</v>
      </c>
    </row>
    <row r="23" s="4" customFormat="1" spans="1:25">
      <c r="A23" s="4">
        <v>16391751224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44470</v>
      </c>
      <c r="G23" s="5">
        <v>44472</v>
      </c>
      <c r="H23" s="4">
        <v>1</v>
      </c>
      <c r="I23" s="4">
        <v>2</v>
      </c>
      <c r="J23" s="4">
        <v>2</v>
      </c>
      <c r="K23" s="4" t="s">
        <v>29</v>
      </c>
      <c r="L23" s="4">
        <v>240</v>
      </c>
      <c r="M23" s="4">
        <v>240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44467</v>
      </c>
      <c r="S23" s="5">
        <v>44473</v>
      </c>
      <c r="T23" s="4" t="s">
        <v>33</v>
      </c>
      <c r="U23" s="4">
        <v>240</v>
      </c>
      <c r="V23" s="4">
        <v>0</v>
      </c>
      <c r="W23" s="4">
        <v>0</v>
      </c>
      <c r="X23" s="4">
        <v>2267329</v>
      </c>
      <c r="Y23" s="4">
        <v>96183392</v>
      </c>
    </row>
    <row r="24" s="4" customFormat="1" spans="1:25">
      <c r="A24" s="4">
        <v>16400596938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44468</v>
      </c>
      <c r="G24" s="5">
        <v>44471</v>
      </c>
      <c r="H24" s="4">
        <v>1</v>
      </c>
      <c r="I24" s="4">
        <v>3</v>
      </c>
      <c r="J24" s="4">
        <v>3</v>
      </c>
      <c r="K24" s="4" t="s">
        <v>29</v>
      </c>
      <c r="L24" s="4">
        <v>2808</v>
      </c>
      <c r="M24" s="4">
        <v>2808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44468</v>
      </c>
      <c r="S24" s="5">
        <v>44473</v>
      </c>
      <c r="T24" s="4" t="s">
        <v>33</v>
      </c>
      <c r="U24" s="4">
        <v>2808</v>
      </c>
      <c r="V24" s="4">
        <v>0</v>
      </c>
      <c r="W24" s="4">
        <v>0</v>
      </c>
      <c r="X24" s="4">
        <v>2268367</v>
      </c>
      <c r="Y24" s="4" t="s">
        <v>97</v>
      </c>
    </row>
    <row r="25" s="4" customFormat="1" spans="1:25">
      <c r="A25" s="4">
        <v>16405890901</v>
      </c>
      <c r="B25" s="4" t="s">
        <v>25</v>
      </c>
      <c r="C25" s="4" t="s">
        <v>26</v>
      </c>
      <c r="D25" s="4" t="s">
        <v>64</v>
      </c>
      <c r="E25" s="4" t="s">
        <v>88</v>
      </c>
      <c r="F25" s="5">
        <v>44468</v>
      </c>
      <c r="G25" s="5">
        <v>44472</v>
      </c>
      <c r="H25" s="4">
        <v>1</v>
      </c>
      <c r="I25" s="4">
        <v>4</v>
      </c>
      <c r="J25" s="4">
        <v>4</v>
      </c>
      <c r="K25" s="4" t="s">
        <v>29</v>
      </c>
      <c r="L25" s="4">
        <v>532</v>
      </c>
      <c r="M25" s="4">
        <v>532</v>
      </c>
      <c r="N25" s="4" t="s">
        <v>66</v>
      </c>
      <c r="O25" s="4" t="s">
        <v>31</v>
      </c>
      <c r="P25" s="4" t="s">
        <v>32</v>
      </c>
      <c r="Q25" s="4">
        <v>0</v>
      </c>
      <c r="R25" s="6">
        <v>44468</v>
      </c>
      <c r="S25" s="5">
        <v>44473</v>
      </c>
      <c r="T25" s="4" t="s">
        <v>33</v>
      </c>
      <c r="U25" s="4">
        <v>532</v>
      </c>
      <c r="V25" s="4">
        <v>0</v>
      </c>
      <c r="W25" s="4">
        <v>0</v>
      </c>
      <c r="X25" s="4">
        <v>2268828</v>
      </c>
      <c r="Y25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F38" sqref="F38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4">
        <v>15720675413</v>
      </c>
      <c r="B2" s="5">
        <v>44463</v>
      </c>
      <c r="C2" s="5">
        <v>44466</v>
      </c>
      <c r="D2" s="4">
        <v>281</v>
      </c>
      <c r="E2" s="4" t="str">
        <f>VLOOKUP(A2,HOP!A:L,12,0)</f>
        <v>281.00</v>
      </c>
      <c r="F2" s="4" t="str">
        <f>VLOOKUP(A2,HOP!A:C,3,0)</f>
        <v>2186120</v>
      </c>
      <c r="G2" s="4">
        <f>D2-E2</f>
        <v>0</v>
      </c>
      <c r="H2" s="4" t="str">
        <f>$H$1&amp;F2</f>
        <v>，2186120</v>
      </c>
      <c r="I2" s="4" t="str">
        <f>VLOOKUP(A2,HOP!A:T,20,0)</f>
        <v>直连</v>
      </c>
    </row>
    <row r="3" s="4" customFormat="1" spans="1:9">
      <c r="A3" s="4">
        <v>15849778032</v>
      </c>
      <c r="B3" s="5">
        <v>44470</v>
      </c>
      <c r="C3" s="5">
        <v>44472</v>
      </c>
      <c r="D3" s="4">
        <v>290</v>
      </c>
      <c r="E3" s="4" t="str">
        <f>VLOOKUP(A3,HOP!A:L,12,0)</f>
        <v>290.00</v>
      </c>
      <c r="F3" s="4" t="str">
        <f>VLOOKUP(A3,HOP!A:C,3,0)</f>
        <v>2201742</v>
      </c>
      <c r="G3" s="4">
        <f t="shared" ref="G3:G25" si="0">D3-E3</f>
        <v>0</v>
      </c>
      <c r="H3" s="4" t="str">
        <f t="shared" ref="H3:H25" si="1">$H$1&amp;F3</f>
        <v>，2201742</v>
      </c>
      <c r="I3" s="4" t="str">
        <f>VLOOKUP(A3,HOP!A:T,20,0)</f>
        <v>直连</v>
      </c>
    </row>
    <row r="4" s="4" customFormat="1" spans="1:9">
      <c r="A4" s="4">
        <v>15862577172</v>
      </c>
      <c r="B4" s="5">
        <v>44470</v>
      </c>
      <c r="C4" s="5">
        <v>44472</v>
      </c>
      <c r="D4" s="4">
        <v>380</v>
      </c>
      <c r="E4" s="4" t="str">
        <f>VLOOKUP(A4,HOP!A:L,12,0)</f>
        <v>380.00</v>
      </c>
      <c r="F4" s="4" t="str">
        <f>VLOOKUP(A4,HOP!A:C,3,0)</f>
        <v>2202598</v>
      </c>
      <c r="G4" s="4">
        <f t="shared" si="0"/>
        <v>0</v>
      </c>
      <c r="H4" s="4" t="str">
        <f t="shared" si="1"/>
        <v>，2202598</v>
      </c>
      <c r="I4" s="4" t="str">
        <f>VLOOKUP(A4,HOP!A:T,20,0)</f>
        <v>直连</v>
      </c>
    </row>
    <row r="5" s="4" customFormat="1" spans="1:9">
      <c r="A5" s="4">
        <v>16088563999</v>
      </c>
      <c r="B5" s="5">
        <v>44470</v>
      </c>
      <c r="C5" s="5">
        <v>44472</v>
      </c>
      <c r="D5" s="4">
        <v>286</v>
      </c>
      <c r="E5" s="4" t="str">
        <f>VLOOKUP(A5,HOP!A:L,12,0)</f>
        <v>286.00</v>
      </c>
      <c r="F5" s="4" t="str">
        <f>VLOOKUP(A5,HOP!A:C,3,0)</f>
        <v>2226296</v>
      </c>
      <c r="G5" s="4">
        <f t="shared" si="0"/>
        <v>0</v>
      </c>
      <c r="H5" s="4" t="str">
        <f t="shared" si="1"/>
        <v>，2226296</v>
      </c>
      <c r="I5" s="4" t="str">
        <f>VLOOKUP(A5,HOP!A:T,20,0)</f>
        <v>直连</v>
      </c>
    </row>
    <row r="6" s="4" customFormat="1" spans="1:9">
      <c r="A6" s="4">
        <v>16250826555</v>
      </c>
      <c r="B6" s="5">
        <v>44469</v>
      </c>
      <c r="C6" s="5">
        <v>44471</v>
      </c>
      <c r="D6" s="4">
        <v>124</v>
      </c>
      <c r="E6" s="4" t="str">
        <f>VLOOKUP(A6,HOP!A:L,12,0)</f>
        <v>124.00</v>
      </c>
      <c r="F6" s="4" t="str">
        <f>VLOOKUP(A6,HOP!A:C,3,0)</f>
        <v>2248899</v>
      </c>
      <c r="G6" s="4">
        <f t="shared" si="0"/>
        <v>0</v>
      </c>
      <c r="H6" s="4" t="str">
        <f t="shared" si="1"/>
        <v>，2248899</v>
      </c>
      <c r="I6" s="4" t="str">
        <f>VLOOKUP(A6,HOP!A:T,20,0)</f>
        <v>直连</v>
      </c>
    </row>
    <row r="7" s="4" customFormat="1" spans="1:9">
      <c r="A7" s="4">
        <v>16289080821</v>
      </c>
      <c r="B7" s="5">
        <v>44469</v>
      </c>
      <c r="C7" s="5">
        <v>44471</v>
      </c>
      <c r="D7" s="4">
        <v>268</v>
      </c>
      <c r="E7" s="4" t="str">
        <f>VLOOKUP(A7,HOP!A:L,12,0)</f>
        <v>268.00</v>
      </c>
      <c r="F7" s="4" t="str">
        <f>VLOOKUP(A7,HOP!A:C,3,0)</f>
        <v>2254280</v>
      </c>
      <c r="G7" s="4">
        <f t="shared" si="0"/>
        <v>0</v>
      </c>
      <c r="H7" s="4" t="str">
        <f t="shared" si="1"/>
        <v>，2254280</v>
      </c>
      <c r="I7" s="4" t="str">
        <f>VLOOKUP(A7,HOP!A:T,20,0)</f>
        <v>直连</v>
      </c>
    </row>
    <row r="8" s="4" customFormat="1" spans="1:9">
      <c r="A8" s="4">
        <v>16324451300</v>
      </c>
      <c r="B8" s="5">
        <v>44469</v>
      </c>
      <c r="C8" s="5">
        <v>44472</v>
      </c>
      <c r="D8" s="4">
        <v>276</v>
      </c>
      <c r="E8" s="4" t="str">
        <f>VLOOKUP(A8,HOP!A:L,12,0)</f>
        <v>276.00</v>
      </c>
      <c r="F8" s="4" t="str">
        <f>VLOOKUP(A8,HOP!A:C,3,0)</f>
        <v>2259428</v>
      </c>
      <c r="G8" s="4">
        <f t="shared" si="0"/>
        <v>0</v>
      </c>
      <c r="H8" s="4" t="str">
        <f t="shared" si="1"/>
        <v>，2259428</v>
      </c>
      <c r="I8" s="4" t="str">
        <f>VLOOKUP(A8,HOP!A:T,20,0)</f>
        <v>直连</v>
      </c>
    </row>
    <row r="9" s="4" customFormat="1" spans="1:9">
      <c r="A9" s="4">
        <v>16325035322</v>
      </c>
      <c r="B9" s="5">
        <v>44469</v>
      </c>
      <c r="C9" s="5">
        <v>44471</v>
      </c>
      <c r="D9" s="4">
        <v>343</v>
      </c>
      <c r="E9" s="4" t="str">
        <f>VLOOKUP(A9,HOP!A:L,12,0)</f>
        <v>343.00</v>
      </c>
      <c r="F9" s="4" t="str">
        <f>VLOOKUP(A9,HOP!A:C,3,0)</f>
        <v>2259527</v>
      </c>
      <c r="G9" s="4">
        <f t="shared" si="0"/>
        <v>0</v>
      </c>
      <c r="H9" s="4" t="str">
        <f t="shared" si="1"/>
        <v>，2259527</v>
      </c>
      <c r="I9" s="4" t="str">
        <f>VLOOKUP(A9,HOP!A:T,20,0)</f>
        <v>直连</v>
      </c>
    </row>
    <row r="10" s="4" customFormat="1" spans="1:9">
      <c r="A10" s="4">
        <v>16336344878</v>
      </c>
      <c r="B10" s="5">
        <v>44464</v>
      </c>
      <c r="C10" s="5">
        <v>44467</v>
      </c>
      <c r="D10" s="4">
        <v>345</v>
      </c>
      <c r="E10" s="4" t="str">
        <f>VLOOKUP(A10,HOP!A:L,12,0)</f>
        <v>345.00</v>
      </c>
      <c r="F10" s="4" t="str">
        <f>VLOOKUP(A10,HOP!A:C,3,0)</f>
        <v>2260845</v>
      </c>
      <c r="G10" s="4">
        <f t="shared" si="0"/>
        <v>0</v>
      </c>
      <c r="H10" s="4" t="str">
        <f t="shared" si="1"/>
        <v>，2260845</v>
      </c>
      <c r="I10" s="4" t="str">
        <f>VLOOKUP(A10,HOP!A:T,20,0)</f>
        <v>直连</v>
      </c>
    </row>
    <row r="11" s="4" customFormat="1" spans="1:9">
      <c r="A11" s="4">
        <v>16353775253</v>
      </c>
      <c r="B11" s="5">
        <v>44463</v>
      </c>
      <c r="C11" s="5">
        <v>44466</v>
      </c>
      <c r="D11" s="4">
        <v>288</v>
      </c>
      <c r="E11" s="4" t="str">
        <f>VLOOKUP(A11,HOP!A:L,12,0)</f>
        <v>288.00</v>
      </c>
      <c r="F11" s="4" t="str">
        <f>VLOOKUP(A11,HOP!A:C,3,0)</f>
        <v>2262802</v>
      </c>
      <c r="G11" s="4">
        <f t="shared" si="0"/>
        <v>0</v>
      </c>
      <c r="H11" s="4" t="str">
        <f t="shared" si="1"/>
        <v>，2262802</v>
      </c>
      <c r="I11" s="4" t="str">
        <f>VLOOKUP(A11,HOP!A:T,20,0)</f>
        <v>直连</v>
      </c>
    </row>
    <row r="12" s="4" customFormat="1" spans="1:9">
      <c r="A12" s="4">
        <v>16354000662</v>
      </c>
      <c r="B12" s="5">
        <v>44464</v>
      </c>
      <c r="C12" s="5">
        <v>44466</v>
      </c>
      <c r="D12" s="4">
        <v>50</v>
      </c>
      <c r="E12" s="4" t="str">
        <f>VLOOKUP(A12,HOP!A:L,12,0)</f>
        <v>50.00</v>
      </c>
      <c r="F12" s="4" t="str">
        <f>VLOOKUP(A12,HOP!A:C,3,0)</f>
        <v>2262871</v>
      </c>
      <c r="G12" s="4">
        <f t="shared" si="0"/>
        <v>0</v>
      </c>
      <c r="H12" s="4" t="str">
        <f t="shared" si="1"/>
        <v>，2262871</v>
      </c>
      <c r="I12" s="4" t="str">
        <f>VLOOKUP(A12,HOP!A:T,20,0)</f>
        <v>直连</v>
      </c>
    </row>
    <row r="13" s="4" customFormat="1" spans="1:9">
      <c r="A13" s="4">
        <v>16359049262</v>
      </c>
      <c r="B13" s="5">
        <v>44463</v>
      </c>
      <c r="C13" s="5">
        <v>44466</v>
      </c>
      <c r="D13" s="4">
        <v>347</v>
      </c>
      <c r="E13" s="4" t="str">
        <f>VLOOKUP(A13,HOP!A:L,12,0)</f>
        <v>347.00</v>
      </c>
      <c r="F13" s="4" t="str">
        <f>VLOOKUP(A13,HOP!A:C,3,0)</f>
        <v>2263379</v>
      </c>
      <c r="G13" s="4">
        <f t="shared" si="0"/>
        <v>0</v>
      </c>
      <c r="H13" s="4" t="str">
        <f t="shared" si="1"/>
        <v>，2263379</v>
      </c>
      <c r="I13" s="4" t="str">
        <f>VLOOKUP(A13,HOP!A:T,20,0)</f>
        <v>直连</v>
      </c>
    </row>
    <row r="14" s="4" customFormat="1" spans="1:9">
      <c r="A14" s="4">
        <v>16359438125</v>
      </c>
      <c r="B14" s="5">
        <v>44469</v>
      </c>
      <c r="C14" s="5">
        <v>44471</v>
      </c>
      <c r="D14" s="4">
        <v>242</v>
      </c>
      <c r="E14" s="4" t="str">
        <f>VLOOKUP(A14,HOP!A:L,12,0)</f>
        <v>242.00</v>
      </c>
      <c r="F14" s="4" t="str">
        <f>VLOOKUP(A14,HOP!A:C,3,0)</f>
        <v>2263466</v>
      </c>
      <c r="G14" s="4">
        <f t="shared" si="0"/>
        <v>0</v>
      </c>
      <c r="H14" s="4" t="str">
        <f t="shared" si="1"/>
        <v>，2263466</v>
      </c>
      <c r="I14" s="4" t="str">
        <f>VLOOKUP(A14,HOP!A:T,20,0)</f>
        <v>直连</v>
      </c>
    </row>
    <row r="15" s="4" customFormat="1" spans="1:9">
      <c r="A15" s="4">
        <v>16365385160</v>
      </c>
      <c r="B15" s="5">
        <v>44464</v>
      </c>
      <c r="C15" s="5">
        <v>44466</v>
      </c>
      <c r="D15" s="4">
        <v>453</v>
      </c>
      <c r="E15" s="4" t="str">
        <f>VLOOKUP(A15,HOP!A:L,12,0)</f>
        <v>453.00</v>
      </c>
      <c r="F15" s="4" t="str">
        <f>VLOOKUP(A15,HOP!A:C,3,0)</f>
        <v>2264257</v>
      </c>
      <c r="G15" s="4">
        <f t="shared" si="0"/>
        <v>0</v>
      </c>
      <c r="H15" s="4" t="str">
        <f t="shared" si="1"/>
        <v>，2264257</v>
      </c>
      <c r="I15" s="4" t="str">
        <f>VLOOKUP(A15,HOP!A:T,20,0)</f>
        <v>直连</v>
      </c>
    </row>
    <row r="16" s="4" customFormat="1" hidden="1" spans="1:9">
      <c r="A16" s="4">
        <v>16366887263</v>
      </c>
      <c r="B16" s="5">
        <v>44464</v>
      </c>
      <c r="C16" s="5">
        <v>44470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4">
        <v>16371635237</v>
      </c>
      <c r="B17" s="5">
        <v>44469</v>
      </c>
      <c r="C17" s="5">
        <v>44471</v>
      </c>
      <c r="D17" s="4">
        <v>306</v>
      </c>
      <c r="E17" s="4" t="str">
        <f>VLOOKUP(A17,HOP!A:L,12,0)</f>
        <v>306.00</v>
      </c>
      <c r="F17" s="4" t="str">
        <f>VLOOKUP(A17,HOP!A:C,3,0)</f>
        <v>2264968</v>
      </c>
      <c r="G17" s="4">
        <f>D17-E17</f>
        <v>0</v>
      </c>
      <c r="H17" s="4" t="str">
        <f>$H$1&amp;F17</f>
        <v>，2264968</v>
      </c>
      <c r="I17" s="4" t="str">
        <f>VLOOKUP(A17,HOP!A:T,20,0)</f>
        <v>直连</v>
      </c>
    </row>
    <row r="18" s="4" customFormat="1" spans="1:9">
      <c r="A18" s="4">
        <v>16371864617</v>
      </c>
      <c r="B18" s="5">
        <v>44470</v>
      </c>
      <c r="C18" s="5">
        <v>44472</v>
      </c>
      <c r="D18" s="4">
        <v>222</v>
      </c>
      <c r="E18" s="4" t="str">
        <f>VLOOKUP(A18,HOP!A:L,12,0)</f>
        <v>222.00</v>
      </c>
      <c r="F18" s="4" t="str">
        <f>VLOOKUP(A18,HOP!A:C,3,0)</f>
        <v>2265027</v>
      </c>
      <c r="G18" s="4">
        <f>D18-E18</f>
        <v>0</v>
      </c>
      <c r="H18" s="4" t="str">
        <f>$H$1&amp;F18</f>
        <v>，2265027</v>
      </c>
      <c r="I18" s="4" t="str">
        <f>VLOOKUP(A18,HOP!A:T,20,0)</f>
        <v>直连</v>
      </c>
    </row>
    <row r="19" s="4" customFormat="1" spans="1:9">
      <c r="A19" s="4">
        <v>16378393032</v>
      </c>
      <c r="B19" s="5">
        <v>44465</v>
      </c>
      <c r="C19" s="5">
        <v>44468</v>
      </c>
      <c r="D19" s="4">
        <v>159</v>
      </c>
      <c r="E19" s="4" t="str">
        <f>VLOOKUP(A19,HOP!A:L,12,0)</f>
        <v>159.00</v>
      </c>
      <c r="F19" s="4" t="str">
        <f>VLOOKUP(A19,HOP!A:C,3,0)</f>
        <v>2265655</v>
      </c>
      <c r="G19" s="4">
        <f>D19-E19</f>
        <v>0</v>
      </c>
      <c r="H19" s="4" t="str">
        <f>$H$1&amp;F19</f>
        <v>，2265655</v>
      </c>
      <c r="I19" s="4" t="str">
        <f>VLOOKUP(A19,HOP!A:T,20,0)</f>
        <v>直连</v>
      </c>
    </row>
    <row r="20" s="4" customFormat="1" spans="1:9">
      <c r="A20" s="4">
        <v>16380255572</v>
      </c>
      <c r="B20" s="5">
        <v>44466</v>
      </c>
      <c r="C20" s="5">
        <v>44468</v>
      </c>
      <c r="D20" s="4">
        <v>314</v>
      </c>
      <c r="E20" s="4" t="str">
        <f>VLOOKUP(A20,HOP!A:L,12,0)</f>
        <v>314.00</v>
      </c>
      <c r="F20" s="4" t="str">
        <f>VLOOKUP(A20,HOP!A:C,3,0)</f>
        <v>2266060</v>
      </c>
      <c r="G20" s="4">
        <f>D20-E20</f>
        <v>0</v>
      </c>
      <c r="H20" s="4" t="str">
        <f>$H$1&amp;F20</f>
        <v>，2266060</v>
      </c>
      <c r="I20" s="4" t="str">
        <f>VLOOKUP(A20,HOP!A:T,20,0)</f>
        <v>直连</v>
      </c>
    </row>
    <row r="21" s="4" customFormat="1" spans="1:9">
      <c r="A21" s="4">
        <v>16385830401</v>
      </c>
      <c r="B21" s="5">
        <v>44468</v>
      </c>
      <c r="C21" s="5">
        <v>44472</v>
      </c>
      <c r="D21" s="4">
        <v>458</v>
      </c>
      <c r="E21" s="4" t="str">
        <f>VLOOKUP(A21,HOP!A:L,12,0)</f>
        <v>458.00</v>
      </c>
      <c r="F21" s="4" t="str">
        <f>VLOOKUP(A21,HOP!A:C,3,0)</f>
        <v>2266531</v>
      </c>
      <c r="G21" s="4">
        <f>D21-E21</f>
        <v>0</v>
      </c>
      <c r="H21" s="4" t="str">
        <f>$H$1&amp;F21</f>
        <v>，2266531</v>
      </c>
      <c r="I21" s="4" t="str">
        <f>VLOOKUP(A21,HOP!A:T,20,0)</f>
        <v>直连</v>
      </c>
    </row>
    <row r="22" s="4" customFormat="1" spans="1:9">
      <c r="A22" s="4">
        <v>16391751224</v>
      </c>
      <c r="B22" s="5">
        <v>44470</v>
      </c>
      <c r="C22" s="5">
        <v>44472</v>
      </c>
      <c r="D22" s="4">
        <v>240</v>
      </c>
      <c r="E22" s="4" t="str">
        <f>VLOOKUP(A22,HOP!A:L,12,0)</f>
        <v>240.00</v>
      </c>
      <c r="F22" s="4" t="str">
        <f>VLOOKUP(A22,HOP!A:C,3,0)</f>
        <v>2267329</v>
      </c>
      <c r="G22" s="4">
        <f>D22-E22</f>
        <v>0</v>
      </c>
      <c r="H22" s="4" t="str">
        <f>$H$1&amp;F22</f>
        <v>，2267329</v>
      </c>
      <c r="I22" s="4" t="str">
        <f>VLOOKUP(A22,HOP!A:T,20,0)</f>
        <v>直连</v>
      </c>
    </row>
    <row r="23" s="4" customFormat="1" spans="1:9">
      <c r="A23" s="4">
        <v>16400596938</v>
      </c>
      <c r="B23" s="5">
        <v>44468</v>
      </c>
      <c r="C23" s="5">
        <v>44471</v>
      </c>
      <c r="D23" s="4">
        <v>2808</v>
      </c>
      <c r="E23" s="4" t="str">
        <f>VLOOKUP(A23,HOP!A:L,12,0)</f>
        <v>2808.00</v>
      </c>
      <c r="F23" s="4" t="str">
        <f>VLOOKUP(A23,HOP!A:C,3,0)</f>
        <v>2268367</v>
      </c>
      <c r="G23" s="4">
        <f>D23-E23</f>
        <v>0</v>
      </c>
      <c r="H23" s="4" t="str">
        <f>$H$1&amp;F23</f>
        <v>，2268367</v>
      </c>
      <c r="I23" s="4" t="str">
        <f>VLOOKUP(A23,HOP!A:T,20,0)</f>
        <v>直连</v>
      </c>
    </row>
    <row r="24" s="4" customFormat="1" spans="1:9">
      <c r="A24" s="4">
        <v>16405890901</v>
      </c>
      <c r="B24" s="5">
        <v>44468</v>
      </c>
      <c r="C24" s="5">
        <v>44472</v>
      </c>
      <c r="D24" s="4">
        <v>532</v>
      </c>
      <c r="E24" s="4" t="str">
        <f>VLOOKUP(A24,HOP!A:L,12,0)</f>
        <v>532.00</v>
      </c>
      <c r="F24" s="4" t="str">
        <f>VLOOKUP(A24,HOP!A:C,3,0)</f>
        <v>2268828</v>
      </c>
      <c r="G24" s="4">
        <f>D24-E24</f>
        <v>0</v>
      </c>
      <c r="H24" s="4" t="str">
        <f>$H$1&amp;F24</f>
        <v>，2268828</v>
      </c>
      <c r="I24" s="4" t="str">
        <f>VLOOKUP(A24,HOP!A:T,20,0)</f>
        <v>直连</v>
      </c>
    </row>
    <row r="26" spans="4:4">
      <c r="D26" s="4">
        <f>SUM(D2:D25)</f>
        <v>9012</v>
      </c>
    </row>
    <row r="29" spans="1:1">
      <c r="A29" s="4" t="s">
        <v>100</v>
      </c>
    </row>
    <row r="30" spans="1:1">
      <c r="A30" s="4" t="s">
        <v>101</v>
      </c>
    </row>
    <row r="31" spans="1:1">
      <c r="A31" s="4" t="s">
        <v>102</v>
      </c>
    </row>
  </sheetData>
  <autoFilter ref="A1:XFD31">
    <filterColumn colId="3">
      <filters blank="1">
        <filter val="50"/>
        <filter val="290"/>
        <filter val="9012"/>
        <filter val="453"/>
        <filter val="314"/>
        <filter val="458"/>
        <filter val="159"/>
        <filter val="222"/>
        <filter val="124"/>
        <filter val="268"/>
        <filter val="532"/>
        <filter val="276"/>
        <filter val="240"/>
        <filter val="380"/>
        <filter val="281"/>
        <filter val="242"/>
        <filter val="343"/>
        <filter val="345"/>
        <filter val="286"/>
        <filter val="306"/>
        <filter val="347"/>
        <filter val="288"/>
        <filter val="28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3">
        <v>15720675413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29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</row>
    <row r="3" s="1" customFormat="1" spans="1:20">
      <c r="A3" s="3">
        <v>15849778032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126</v>
      </c>
      <c r="I3" s="1" t="s">
        <v>142</v>
      </c>
      <c r="J3" s="1" t="s">
        <v>29</v>
      </c>
      <c r="K3" s="1" t="s">
        <v>143</v>
      </c>
      <c r="L3" s="1" t="s">
        <v>143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144</v>
      </c>
      <c r="R3" s="1" t="s">
        <v>133</v>
      </c>
      <c r="S3" s="1" t="s">
        <v>134</v>
      </c>
      <c r="T3" s="1" t="s">
        <v>135</v>
      </c>
    </row>
    <row r="4" s="1" customFormat="1" spans="1:20">
      <c r="A4" s="3">
        <v>15862577172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140</v>
      </c>
      <c r="G4" s="1" t="s">
        <v>141</v>
      </c>
      <c r="H4" s="1" t="s">
        <v>126</v>
      </c>
      <c r="I4" s="1" t="s">
        <v>149</v>
      </c>
      <c r="J4" s="1" t="s">
        <v>29</v>
      </c>
      <c r="K4" s="1" t="s">
        <v>150</v>
      </c>
      <c r="L4" s="1" t="s">
        <v>150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151</v>
      </c>
      <c r="R4" s="1" t="s">
        <v>133</v>
      </c>
      <c r="S4" s="1" t="s">
        <v>134</v>
      </c>
      <c r="T4" s="1" t="s">
        <v>135</v>
      </c>
    </row>
    <row r="5" s="1" customFormat="1" spans="1:20">
      <c r="A5" s="3">
        <v>16088563999</v>
      </c>
      <c r="B5" s="1" t="s">
        <v>152</v>
      </c>
      <c r="C5" s="1" t="s">
        <v>153</v>
      </c>
      <c r="D5" s="1" t="s">
        <v>154</v>
      </c>
      <c r="E5" s="1" t="s">
        <v>155</v>
      </c>
      <c r="F5" s="1" t="s">
        <v>140</v>
      </c>
      <c r="G5" s="1" t="s">
        <v>141</v>
      </c>
      <c r="H5" s="1" t="s">
        <v>126</v>
      </c>
      <c r="I5" s="1" t="s">
        <v>156</v>
      </c>
      <c r="J5" s="1" t="s">
        <v>29</v>
      </c>
      <c r="K5" s="1" t="s">
        <v>157</v>
      </c>
      <c r="L5" s="1" t="s">
        <v>157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158</v>
      </c>
      <c r="R5" s="1" t="s">
        <v>133</v>
      </c>
      <c r="S5" s="1" t="s">
        <v>134</v>
      </c>
      <c r="T5" s="1" t="s">
        <v>135</v>
      </c>
    </row>
    <row r="6" s="1" customFormat="1" spans="1:20">
      <c r="A6" s="3">
        <v>16250826555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163</v>
      </c>
      <c r="G6" s="1" t="s">
        <v>164</v>
      </c>
      <c r="H6" s="1" t="s">
        <v>126</v>
      </c>
      <c r="I6" s="1" t="s">
        <v>165</v>
      </c>
      <c r="J6" s="1" t="s">
        <v>29</v>
      </c>
      <c r="K6" s="1" t="s">
        <v>166</v>
      </c>
      <c r="L6" s="1" t="s">
        <v>166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167</v>
      </c>
      <c r="R6" s="1" t="s">
        <v>133</v>
      </c>
      <c r="S6" s="1" t="s">
        <v>134</v>
      </c>
      <c r="T6" s="1" t="s">
        <v>135</v>
      </c>
    </row>
    <row r="7" s="1" customFormat="1" spans="1:20">
      <c r="A7" s="3">
        <v>16289080821</v>
      </c>
      <c r="B7" s="1" t="s">
        <v>168</v>
      </c>
      <c r="C7" s="1" t="s">
        <v>169</v>
      </c>
      <c r="D7" s="1" t="s">
        <v>154</v>
      </c>
      <c r="E7" s="1" t="s">
        <v>170</v>
      </c>
      <c r="F7" s="1" t="s">
        <v>163</v>
      </c>
      <c r="G7" s="1" t="s">
        <v>164</v>
      </c>
      <c r="H7" s="1" t="s">
        <v>126</v>
      </c>
      <c r="I7" s="1" t="s">
        <v>171</v>
      </c>
      <c r="J7" s="1" t="s">
        <v>29</v>
      </c>
      <c r="K7" s="1" t="s">
        <v>172</v>
      </c>
      <c r="L7" s="1" t="s">
        <v>172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173</v>
      </c>
      <c r="R7" s="1" t="s">
        <v>133</v>
      </c>
      <c r="S7" s="1" t="s">
        <v>134</v>
      </c>
      <c r="T7" s="1" t="s">
        <v>135</v>
      </c>
    </row>
    <row r="8" s="1" customFormat="1" spans="1:20">
      <c r="A8" s="3">
        <v>16324451300</v>
      </c>
      <c r="B8" s="1" t="s">
        <v>174</v>
      </c>
      <c r="C8" s="1" t="s">
        <v>175</v>
      </c>
      <c r="D8" s="1" t="s">
        <v>176</v>
      </c>
      <c r="E8" s="1" t="s">
        <v>177</v>
      </c>
      <c r="F8" s="1" t="s">
        <v>163</v>
      </c>
      <c r="G8" s="1" t="s">
        <v>141</v>
      </c>
      <c r="H8" s="1" t="s">
        <v>126</v>
      </c>
      <c r="I8" s="1" t="s">
        <v>178</v>
      </c>
      <c r="J8" s="1" t="s">
        <v>29</v>
      </c>
      <c r="K8" s="1" t="s">
        <v>179</v>
      </c>
      <c r="L8" s="1" t="s">
        <v>179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180</v>
      </c>
      <c r="R8" s="1" t="s">
        <v>133</v>
      </c>
      <c r="S8" s="1" t="s">
        <v>134</v>
      </c>
      <c r="T8" s="1" t="s">
        <v>135</v>
      </c>
    </row>
    <row r="9" s="1" customFormat="1" spans="1:20">
      <c r="A9" s="3">
        <v>16325035322</v>
      </c>
      <c r="B9" s="1" t="s">
        <v>174</v>
      </c>
      <c r="C9" s="1" t="s">
        <v>181</v>
      </c>
      <c r="D9" s="1" t="s">
        <v>182</v>
      </c>
      <c r="E9" s="1" t="s">
        <v>183</v>
      </c>
      <c r="F9" s="1" t="s">
        <v>163</v>
      </c>
      <c r="G9" s="1" t="s">
        <v>164</v>
      </c>
      <c r="H9" s="1" t="s">
        <v>126</v>
      </c>
      <c r="I9" s="1" t="s">
        <v>184</v>
      </c>
      <c r="J9" s="1" t="s">
        <v>29</v>
      </c>
      <c r="K9" s="1" t="s">
        <v>185</v>
      </c>
      <c r="L9" s="1" t="s">
        <v>185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186</v>
      </c>
      <c r="R9" s="1" t="s">
        <v>133</v>
      </c>
      <c r="S9" s="1" t="s">
        <v>134</v>
      </c>
      <c r="T9" s="1" t="s">
        <v>135</v>
      </c>
    </row>
    <row r="10" s="1" customFormat="1" spans="1:20">
      <c r="A10" s="3">
        <v>16336344878</v>
      </c>
      <c r="B10" s="1" t="s">
        <v>187</v>
      </c>
      <c r="C10" s="1" t="s">
        <v>188</v>
      </c>
      <c r="D10" s="1" t="s">
        <v>189</v>
      </c>
      <c r="E10" s="1" t="s">
        <v>190</v>
      </c>
      <c r="F10" s="1" t="s">
        <v>191</v>
      </c>
      <c r="G10" s="1" t="s">
        <v>192</v>
      </c>
      <c r="H10" s="1" t="s">
        <v>126</v>
      </c>
      <c r="I10" s="1" t="s">
        <v>193</v>
      </c>
      <c r="J10" s="1" t="s">
        <v>29</v>
      </c>
      <c r="K10" s="1" t="s">
        <v>194</v>
      </c>
      <c r="L10" s="1" t="s">
        <v>194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195</v>
      </c>
      <c r="R10" s="1" t="s">
        <v>133</v>
      </c>
      <c r="S10" s="1" t="s">
        <v>134</v>
      </c>
      <c r="T10" s="1" t="s">
        <v>135</v>
      </c>
    </row>
    <row r="11" s="1" customFormat="1" spans="1:20">
      <c r="A11" s="3">
        <v>16353775253</v>
      </c>
      <c r="B11" s="1" t="s">
        <v>124</v>
      </c>
      <c r="C11" s="1" t="s">
        <v>196</v>
      </c>
      <c r="D11" s="1" t="s">
        <v>197</v>
      </c>
      <c r="E11" s="1" t="s">
        <v>198</v>
      </c>
      <c r="F11" s="1" t="s">
        <v>124</v>
      </c>
      <c r="G11" s="1" t="s">
        <v>125</v>
      </c>
      <c r="H11" s="1" t="s">
        <v>126</v>
      </c>
      <c r="I11" s="1" t="s">
        <v>199</v>
      </c>
      <c r="J11" s="1" t="s">
        <v>29</v>
      </c>
      <c r="K11" s="1" t="s">
        <v>200</v>
      </c>
      <c r="L11" s="1" t="s">
        <v>200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201</v>
      </c>
      <c r="R11" s="1" t="s">
        <v>133</v>
      </c>
      <c r="S11" s="1" t="s">
        <v>134</v>
      </c>
      <c r="T11" s="1" t="s">
        <v>135</v>
      </c>
    </row>
    <row r="12" s="1" customFormat="1" spans="1:20">
      <c r="A12" s="3">
        <v>16354000662</v>
      </c>
      <c r="B12" s="1" t="s">
        <v>124</v>
      </c>
      <c r="C12" s="1" t="s">
        <v>202</v>
      </c>
      <c r="D12" s="1" t="s">
        <v>203</v>
      </c>
      <c r="E12" s="1" t="s">
        <v>204</v>
      </c>
      <c r="F12" s="1" t="s">
        <v>191</v>
      </c>
      <c r="G12" s="1" t="s">
        <v>125</v>
      </c>
      <c r="H12" s="1" t="s">
        <v>126</v>
      </c>
      <c r="I12" s="1" t="s">
        <v>205</v>
      </c>
      <c r="J12" s="1" t="s">
        <v>29</v>
      </c>
      <c r="K12" s="1" t="s">
        <v>206</v>
      </c>
      <c r="L12" s="1" t="s">
        <v>206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207</v>
      </c>
      <c r="R12" s="1" t="s">
        <v>133</v>
      </c>
      <c r="S12" s="1" t="s">
        <v>134</v>
      </c>
      <c r="T12" s="1" t="s">
        <v>135</v>
      </c>
    </row>
    <row r="13" s="1" customFormat="1" spans="1:20">
      <c r="A13" s="3">
        <v>16359049262</v>
      </c>
      <c r="B13" s="1" t="s">
        <v>124</v>
      </c>
      <c r="C13" s="1" t="s">
        <v>208</v>
      </c>
      <c r="D13" s="1" t="s">
        <v>209</v>
      </c>
      <c r="E13" s="1" t="s">
        <v>210</v>
      </c>
      <c r="F13" s="1" t="s">
        <v>124</v>
      </c>
      <c r="G13" s="1" t="s">
        <v>125</v>
      </c>
      <c r="H13" s="1" t="s">
        <v>126</v>
      </c>
      <c r="I13" s="1" t="s">
        <v>211</v>
      </c>
      <c r="J13" s="1" t="s">
        <v>29</v>
      </c>
      <c r="K13" s="1" t="s">
        <v>212</v>
      </c>
      <c r="L13" s="1" t="s">
        <v>212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213</v>
      </c>
      <c r="R13" s="1" t="s">
        <v>133</v>
      </c>
      <c r="S13" s="1" t="s">
        <v>134</v>
      </c>
      <c r="T13" s="1" t="s">
        <v>135</v>
      </c>
    </row>
    <row r="14" s="1" customFormat="1" spans="1:20">
      <c r="A14" s="3">
        <v>16359438125</v>
      </c>
      <c r="B14" s="1" t="s">
        <v>124</v>
      </c>
      <c r="C14" s="1" t="s">
        <v>214</v>
      </c>
      <c r="D14" s="1" t="s">
        <v>215</v>
      </c>
      <c r="E14" s="1" t="s">
        <v>216</v>
      </c>
      <c r="F14" s="1" t="s">
        <v>163</v>
      </c>
      <c r="G14" s="1" t="s">
        <v>164</v>
      </c>
      <c r="H14" s="1" t="s">
        <v>126</v>
      </c>
      <c r="I14" s="1" t="s">
        <v>217</v>
      </c>
      <c r="J14" s="1" t="s">
        <v>29</v>
      </c>
      <c r="K14" s="1" t="s">
        <v>218</v>
      </c>
      <c r="L14" s="1" t="s">
        <v>218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219</v>
      </c>
      <c r="R14" s="1" t="s">
        <v>133</v>
      </c>
      <c r="S14" s="1" t="s">
        <v>134</v>
      </c>
      <c r="T14" s="1" t="s">
        <v>135</v>
      </c>
    </row>
    <row r="15" s="1" customFormat="1" spans="1:20">
      <c r="A15" s="3">
        <v>16365385160</v>
      </c>
      <c r="B15" s="1" t="s">
        <v>191</v>
      </c>
      <c r="C15" s="1" t="s">
        <v>220</v>
      </c>
      <c r="D15" s="1" t="s">
        <v>221</v>
      </c>
      <c r="E15" s="1" t="s">
        <v>222</v>
      </c>
      <c r="F15" s="1" t="s">
        <v>191</v>
      </c>
      <c r="G15" s="1" t="s">
        <v>125</v>
      </c>
      <c r="H15" s="1" t="s">
        <v>126</v>
      </c>
      <c r="I15" s="1" t="s">
        <v>223</v>
      </c>
      <c r="J15" s="1" t="s">
        <v>29</v>
      </c>
      <c r="K15" s="1" t="s">
        <v>224</v>
      </c>
      <c r="L15" s="1" t="s">
        <v>224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225</v>
      </c>
      <c r="R15" s="1" t="s">
        <v>133</v>
      </c>
      <c r="S15" s="1" t="s">
        <v>134</v>
      </c>
      <c r="T15" s="1" t="s">
        <v>135</v>
      </c>
    </row>
    <row r="16" s="1" customFormat="1" spans="1:20">
      <c r="A16" s="3">
        <v>16371635237</v>
      </c>
      <c r="B16" s="1" t="s">
        <v>226</v>
      </c>
      <c r="C16" s="1" t="s">
        <v>227</v>
      </c>
      <c r="D16" s="1" t="s">
        <v>228</v>
      </c>
      <c r="E16" s="1" t="s">
        <v>229</v>
      </c>
      <c r="F16" s="1" t="s">
        <v>163</v>
      </c>
      <c r="G16" s="1" t="s">
        <v>164</v>
      </c>
      <c r="H16" s="1" t="s">
        <v>126</v>
      </c>
      <c r="I16" s="1" t="s">
        <v>230</v>
      </c>
      <c r="J16" s="1" t="s">
        <v>29</v>
      </c>
      <c r="K16" s="1" t="s">
        <v>231</v>
      </c>
      <c r="L16" s="1" t="s">
        <v>231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232</v>
      </c>
      <c r="R16" s="1" t="s">
        <v>133</v>
      </c>
      <c r="S16" s="1" t="s">
        <v>134</v>
      </c>
      <c r="T16" s="1" t="s">
        <v>135</v>
      </c>
    </row>
    <row r="17" s="1" customFormat="1" spans="1:20">
      <c r="A17" s="3">
        <v>16371864617</v>
      </c>
      <c r="B17" s="1" t="s">
        <v>226</v>
      </c>
      <c r="C17" s="1" t="s">
        <v>233</v>
      </c>
      <c r="D17" s="1" t="s">
        <v>234</v>
      </c>
      <c r="E17" s="1" t="s">
        <v>235</v>
      </c>
      <c r="F17" s="1" t="s">
        <v>140</v>
      </c>
      <c r="G17" s="1" t="s">
        <v>141</v>
      </c>
      <c r="H17" s="1" t="s">
        <v>126</v>
      </c>
      <c r="I17" s="1" t="s">
        <v>236</v>
      </c>
      <c r="J17" s="1" t="s">
        <v>29</v>
      </c>
      <c r="K17" s="1" t="s">
        <v>237</v>
      </c>
      <c r="L17" s="1" t="s">
        <v>237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238</v>
      </c>
      <c r="R17" s="1" t="s">
        <v>133</v>
      </c>
      <c r="S17" s="1" t="s">
        <v>134</v>
      </c>
      <c r="T17" s="1" t="s">
        <v>135</v>
      </c>
    </row>
    <row r="18" s="1" customFormat="1" spans="1:20">
      <c r="A18" s="3">
        <v>16378393032</v>
      </c>
      <c r="B18" s="1" t="s">
        <v>226</v>
      </c>
      <c r="C18" s="1" t="s">
        <v>239</v>
      </c>
      <c r="D18" s="1" t="s">
        <v>240</v>
      </c>
      <c r="E18" s="1" t="s">
        <v>241</v>
      </c>
      <c r="F18" s="1" t="s">
        <v>226</v>
      </c>
      <c r="G18" s="1" t="s">
        <v>242</v>
      </c>
      <c r="H18" s="1" t="s">
        <v>126</v>
      </c>
      <c r="I18" s="1" t="s">
        <v>243</v>
      </c>
      <c r="J18" s="1" t="s">
        <v>29</v>
      </c>
      <c r="K18" s="1" t="s">
        <v>244</v>
      </c>
      <c r="L18" s="1" t="s">
        <v>244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245</v>
      </c>
      <c r="R18" s="1" t="s">
        <v>133</v>
      </c>
      <c r="S18" s="1" t="s">
        <v>134</v>
      </c>
      <c r="T18" s="1" t="s">
        <v>135</v>
      </c>
    </row>
    <row r="19" s="1" customFormat="1" spans="1:20">
      <c r="A19" s="3">
        <v>16380255572</v>
      </c>
      <c r="B19" s="1" t="s">
        <v>125</v>
      </c>
      <c r="C19" s="1" t="s">
        <v>246</v>
      </c>
      <c r="D19" s="1" t="s">
        <v>209</v>
      </c>
      <c r="E19" s="1" t="s">
        <v>210</v>
      </c>
      <c r="F19" s="1" t="s">
        <v>125</v>
      </c>
      <c r="G19" s="1" t="s">
        <v>242</v>
      </c>
      <c r="H19" s="1" t="s">
        <v>126</v>
      </c>
      <c r="I19" s="1" t="s">
        <v>247</v>
      </c>
      <c r="J19" s="1" t="s">
        <v>29</v>
      </c>
      <c r="K19" s="1" t="s">
        <v>248</v>
      </c>
      <c r="L19" s="1" t="s">
        <v>248</v>
      </c>
      <c r="M19" s="1" t="s">
        <v>129</v>
      </c>
      <c r="N19" s="1" t="s">
        <v>129</v>
      </c>
      <c r="O19" s="1" t="s">
        <v>130</v>
      </c>
      <c r="P19" s="1" t="s">
        <v>131</v>
      </c>
      <c r="Q19" s="1" t="s">
        <v>249</v>
      </c>
      <c r="R19" s="1" t="s">
        <v>133</v>
      </c>
      <c r="S19" s="1" t="s">
        <v>134</v>
      </c>
      <c r="T19" s="1" t="s">
        <v>135</v>
      </c>
    </row>
    <row r="20" s="1" customFormat="1" spans="1:20">
      <c r="A20" s="3">
        <v>16385830401</v>
      </c>
      <c r="B20" s="1" t="s">
        <v>125</v>
      </c>
      <c r="C20" s="1" t="s">
        <v>250</v>
      </c>
      <c r="D20" s="1" t="s">
        <v>234</v>
      </c>
      <c r="E20" s="1" t="s">
        <v>251</v>
      </c>
      <c r="F20" s="1" t="s">
        <v>242</v>
      </c>
      <c r="G20" s="1" t="s">
        <v>141</v>
      </c>
      <c r="H20" s="1" t="s">
        <v>126</v>
      </c>
      <c r="I20" s="1" t="s">
        <v>252</v>
      </c>
      <c r="J20" s="1" t="s">
        <v>29</v>
      </c>
      <c r="K20" s="1" t="s">
        <v>253</v>
      </c>
      <c r="L20" s="1" t="s">
        <v>253</v>
      </c>
      <c r="M20" s="1" t="s">
        <v>129</v>
      </c>
      <c r="N20" s="1" t="s">
        <v>129</v>
      </c>
      <c r="O20" s="1" t="s">
        <v>130</v>
      </c>
      <c r="P20" s="1" t="s">
        <v>131</v>
      </c>
      <c r="Q20" s="1" t="s">
        <v>254</v>
      </c>
      <c r="R20" s="1" t="s">
        <v>133</v>
      </c>
      <c r="S20" s="1" t="s">
        <v>134</v>
      </c>
      <c r="T20" s="1" t="s">
        <v>135</v>
      </c>
    </row>
    <row r="21" s="1" customFormat="1" spans="1:20">
      <c r="A21" s="3">
        <v>16391751224</v>
      </c>
      <c r="B21" s="1" t="s">
        <v>192</v>
      </c>
      <c r="C21" s="1" t="s">
        <v>255</v>
      </c>
      <c r="D21" s="1" t="s">
        <v>256</v>
      </c>
      <c r="E21" s="1" t="s">
        <v>257</v>
      </c>
      <c r="F21" s="1" t="s">
        <v>140</v>
      </c>
      <c r="G21" s="1" t="s">
        <v>141</v>
      </c>
      <c r="H21" s="1" t="s">
        <v>126</v>
      </c>
      <c r="I21" s="1" t="s">
        <v>258</v>
      </c>
      <c r="J21" s="1" t="s">
        <v>29</v>
      </c>
      <c r="K21" s="1" t="s">
        <v>259</v>
      </c>
      <c r="L21" s="1" t="s">
        <v>259</v>
      </c>
      <c r="M21" s="1" t="s">
        <v>129</v>
      </c>
      <c r="N21" s="1" t="s">
        <v>129</v>
      </c>
      <c r="O21" s="1" t="s">
        <v>130</v>
      </c>
      <c r="P21" s="1" t="s">
        <v>131</v>
      </c>
      <c r="Q21" s="1" t="s">
        <v>260</v>
      </c>
      <c r="R21" s="1" t="s">
        <v>133</v>
      </c>
      <c r="S21" s="1" t="s">
        <v>134</v>
      </c>
      <c r="T21" s="1" t="s">
        <v>135</v>
      </c>
    </row>
    <row r="22" s="1" customFormat="1" spans="1:20">
      <c r="A22" s="3">
        <v>16400596938</v>
      </c>
      <c r="B22" s="1" t="s">
        <v>242</v>
      </c>
      <c r="C22" s="1" t="s">
        <v>261</v>
      </c>
      <c r="D22" s="1" t="s">
        <v>262</v>
      </c>
      <c r="E22" s="1" t="s">
        <v>263</v>
      </c>
      <c r="F22" s="1" t="s">
        <v>242</v>
      </c>
      <c r="G22" s="1" t="s">
        <v>164</v>
      </c>
      <c r="H22" s="1" t="s">
        <v>126</v>
      </c>
      <c r="I22" s="1" t="s">
        <v>264</v>
      </c>
      <c r="J22" s="1" t="s">
        <v>29</v>
      </c>
      <c r="K22" s="1" t="s">
        <v>265</v>
      </c>
      <c r="L22" s="1" t="s">
        <v>265</v>
      </c>
      <c r="M22" s="1" t="s">
        <v>129</v>
      </c>
      <c r="N22" s="1" t="s">
        <v>129</v>
      </c>
      <c r="O22" s="1" t="s">
        <v>130</v>
      </c>
      <c r="P22" s="1" t="s">
        <v>131</v>
      </c>
      <c r="Q22" s="1" t="s">
        <v>266</v>
      </c>
      <c r="R22" s="1" t="s">
        <v>133</v>
      </c>
      <c r="S22" s="1" t="s">
        <v>134</v>
      </c>
      <c r="T22" s="1" t="s">
        <v>135</v>
      </c>
    </row>
    <row r="23" s="1" customFormat="1" spans="1:20">
      <c r="A23" s="3">
        <v>16405890901</v>
      </c>
      <c r="B23" s="1" t="s">
        <v>242</v>
      </c>
      <c r="C23" s="1" t="s">
        <v>267</v>
      </c>
      <c r="D23" s="1" t="s">
        <v>209</v>
      </c>
      <c r="E23" s="1" t="s">
        <v>210</v>
      </c>
      <c r="F23" s="1" t="s">
        <v>242</v>
      </c>
      <c r="G23" s="1" t="s">
        <v>141</v>
      </c>
      <c r="H23" s="1" t="s">
        <v>126</v>
      </c>
      <c r="I23" s="1" t="s">
        <v>268</v>
      </c>
      <c r="J23" s="1" t="s">
        <v>29</v>
      </c>
      <c r="K23" s="1" t="s">
        <v>269</v>
      </c>
      <c r="L23" s="1" t="s">
        <v>269</v>
      </c>
      <c r="M23" s="1" t="s">
        <v>129</v>
      </c>
      <c r="N23" s="1" t="s">
        <v>129</v>
      </c>
      <c r="O23" s="1" t="s">
        <v>130</v>
      </c>
      <c r="P23" s="1" t="s">
        <v>131</v>
      </c>
      <c r="Q23" s="1" t="s">
        <v>270</v>
      </c>
      <c r="R23" s="1" t="s">
        <v>133</v>
      </c>
      <c r="S23" s="1" t="s">
        <v>134</v>
      </c>
      <c r="T23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2021-10-08T08:25:24Z</dcterms:created>
  <dcterms:modified xsi:type="dcterms:W3CDTF">2021-10-08T08:31:12Z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BDC2C362F6DB43F2A8B1273ECE8C4DB0</vt:lpwstr>
  </property>
  <property fmtid="{D5CDD505-2E9C-101B-9397-08002B2CF9AE}" pid="3" name="KSOProductBuildVer">
    <vt:lpwstr>2052-11.1.0.10938</vt:lpwstr>
  </property>
</Properties>
</file>