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<sst xmlns="http://schemas.openxmlformats.org/spreadsheetml/2006/main" count="340" uniqueCount="157">
  <si>
    <t>去哪儿网酒店预付对账单</t>
  </si>
  <si>
    <t>供应商名称：</t>
  </si>
  <si>
    <t>布鲁斯</t>
  </si>
  <si>
    <t>结算周期：</t>
  </si>
  <si>
    <t>2021-10-04至2021-10-10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</si>
  <si>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</si>
  <si>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</si>
  <si>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</si>
  <si>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</si>
  <si>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</si>
  <si>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</si>
  <si>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</si>
  <si>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</si>
  <si>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</si>
  <si>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</si>
  <si>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</si>
  <si>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</si>
  <si>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</si>
  <si>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</si>
  <si>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</si>
  <si>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¥12,718.00</t>
  </si>
  <si>
    <t>¥1,662.00</t>
  </si>
  <si>
    <t>¥11,056.00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</si>
  <si>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</si>
  <si>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</si>
  <si>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</si>
  <si>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</si>
  <si>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</si>
  <si>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</si>
  <si>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</si>
  <si>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</si>
  <si>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</si>
  <si>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</si>
  <si>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</si>
  <si>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</si>
  <si>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</si>
  <si>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</si>
  <si>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</si>
  <si>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</si>
  <si>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</si>
  <si>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</si>
  <si>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</si>
  <si>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</si>
  <si>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</si>
  <si>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</si>
  <si>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</si>
  <si>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</si>
  <si>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</si>
  <si>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</si>
  <si>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</si>
  <si>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</si>
  <si>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</si>
  <si>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</si>
  <si>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</si>
  <si>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</si>
  <si>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</si>
  <si>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</si>
  <si>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</si>
  <si>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</si>
  <si>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</si>
  <si>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</si>
  <si>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</si>
  <si>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</si>
  <si>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</si>
  <si>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</si>
  <si>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</si>
  <si>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</si>
  <si>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</si>
  <si>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</si>
  <si>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</si>
  <si>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102770835625</t>
  </si>
  <si>
    <t>酒店预付</t>
  </si>
  <si>
    <t>否</t>
  </si>
  <si>
    <t>普通</t>
  </si>
  <si>
    <t>379144473</t>
  </si>
  <si>
    <t>欢墅 · 精品度假别墅(安吉和乐小镇店)</t>
  </si>
  <si>
    <t>1641469</t>
  </si>
  <si>
    <t>毛琦珺</t>
  </si>
  <si>
    <t>2021-09-29</t>
  </si>
  <si>
    <t>2021-10-02</t>
  </si>
  <si>
    <t>2021-10-04</t>
  </si>
  <si>
    <t>¥3,334.00</t>
  </si>
  <si>
    <t>¥436.00</t>
  </si>
  <si>
    <t>¥2,898.00</t>
  </si>
  <si>
    <t>轻奢简约风·亲子三居室-预付</t>
  </si>
  <si>
    <t>WEBSITE</t>
  </si>
  <si>
    <t>102769965254</t>
  </si>
  <si>
    <t>378775719</t>
  </si>
  <si>
    <t>欢墅·精品度假别墅(安吉竹博园店)</t>
  </si>
  <si>
    <t>罗春涛</t>
  </si>
  <si>
    <t>2021-09-28</t>
  </si>
  <si>
    <t>2021-10-03</t>
  </si>
  <si>
    <t>2021-10-05</t>
  </si>
  <si>
    <t>¥8,050.00</t>
  </si>
  <si>
    <t>¥1,050.00</t>
  </si>
  <si>
    <t>¥7,000.00</t>
  </si>
  <si>
    <t>四居室欢唱轰趴K歌别墅-预付</t>
  </si>
  <si>
    <t>102767660335</t>
  </si>
  <si>
    <t>368289012</t>
  </si>
  <si>
    <t>桔子水晶上海国际旅游度假区周浦万达酒店</t>
  </si>
  <si>
    <t>杨洋</t>
  </si>
  <si>
    <t>2021-09-26</t>
  </si>
  <si>
    <t>2021-10-07</t>
  </si>
  <si>
    <t>¥1,334.00</t>
  </si>
  <si>
    <t>¥176.00</t>
  </si>
  <si>
    <t>¥1,158.00</t>
  </si>
  <si>
    <t>荷塘月色亲子房-预付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</si>
  <si>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</si>
  <si>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</si>
  <si>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</si>
  <si>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</si>
  <si>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</si>
  <si>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</si>
  <si>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</si>
  <si>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</si>
  <si>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</si>
  <si>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</si>
  <si>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</si>
  <si>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102769965254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元待退回</t>
    </r>
  </si>
  <si>
    <t xml:space="preserve">A211012111108481 </t>
  </si>
  <si>
    <t>A2110121111254246</t>
  </si>
  <si>
    <r>
      <t>总计：</t>
    </r>
    <r>
      <rPr>
        <sz val="10"/>
        <rFont val="Arial"/>
        <charset val="134"/>
      </rPr>
      <t>11056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</si>
  <si>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</si>
  <si>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</si>
  <si>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</si>
  <si>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</si>
  <si>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</si>
  <si>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</si>
  <si>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</si>
  <si>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</si>
  <si>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</si>
  <si>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</si>
  <si>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</si>
  <si>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</si>
  <si>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</si>
  <si>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</si>
  <si>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</si>
  <si>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</si>
  <si>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2265490</t>
  </si>
  <si>
    <t>退房日周结</t>
  </si>
  <si>
    <t>1158.00</t>
  </si>
  <si>
    <t>RMB</t>
  </si>
  <si>
    <t>0</t>
  </si>
  <si>
    <t>0.00</t>
  </si>
  <si>
    <t>Qunar手工甩房宝</t>
  </si>
  <si>
    <t>2021-09-26 17:46:02</t>
  </si>
  <si>
    <t>直采</t>
  </si>
  <si>
    <t>2267553</t>
  </si>
  <si>
    <t>欢墅·精品度假别墅(安吉竹博园店</t>
  </si>
  <si>
    <t>7000.00</t>
  </si>
  <si>
    <t>6400.00</t>
  </si>
  <si>
    <t>-600</t>
  </si>
  <si>
    <t>2021-09-28 13:07:49</t>
  </si>
  <si>
    <t>2268450</t>
  </si>
  <si>
    <t>欢墅 · 精品度假别墅（安吉和乐小镇店）</t>
  </si>
  <si>
    <t>2898.00</t>
  </si>
  <si>
    <t>2021-09-29 09:44:31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</si>
</sst>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6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17" borderId="15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97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1</v>
      </c>
      <c r="M4" s="7">
        <v>3</v>
      </c>
      <c r="N4" s="7" t="s">
        <v>101</v>
      </c>
      <c r="O4" s="7" t="s">
        <v>80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72</v>
      </c>
      <c r="AH4" t="s">
        <v>19</v>
      </c>
    </row>
    <row r="5" customHeight="1" spans="1:32">
      <c r="A5" s="10" t="s">
        <v>107</v>
      </c>
      <c r="B5" s="10"/>
      <c r="C5" s="10" t="s">
        <v>108</v>
      </c>
      <c r="D5" s="10"/>
      <c r="E5" s="10"/>
      <c r="F5" s="10"/>
      <c r="G5" s="10" t="s">
        <v>108</v>
      </c>
      <c r="H5" s="10" t="s">
        <v>108</v>
      </c>
      <c r="I5" s="10" t="s">
        <v>108</v>
      </c>
      <c r="J5" s="10" t="s">
        <v>108</v>
      </c>
      <c r="K5" s="10" t="s">
        <v>108</v>
      </c>
      <c r="L5" s="10" t="s">
        <v>108</v>
      </c>
      <c r="M5" s="10" t="s">
        <v>108</v>
      </c>
      <c r="N5" s="10" t="s">
        <v>108</v>
      </c>
      <c r="O5" s="10" t="s">
        <v>108</v>
      </c>
      <c r="P5" s="10" t="s">
        <v>108</v>
      </c>
      <c r="Q5" s="10"/>
      <c r="R5" s="13" t="s">
        <v>20</v>
      </c>
      <c r="S5" s="13" t="s">
        <v>19</v>
      </c>
      <c r="T5" s="10" t="s">
        <v>108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108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109</v>
      </c>
      <c r="B1" s="4" t="s">
        <v>110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111</v>
      </c>
      <c r="H1" s="4" t="s">
        <v>112</v>
      </c>
      <c r="I1" s="4" t="s">
        <v>13</v>
      </c>
      <c r="J1" s="4" t="s">
        <v>17</v>
      </c>
      <c r="K1" s="4" t="s">
        <v>18</v>
      </c>
      <c r="L1" s="9" t="s">
        <v>113</v>
      </c>
      <c r="M1" s="4" t="s">
        <v>114</v>
      </c>
      <c r="N1" s="4" t="s">
        <v>115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22" sqref="D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117</v>
      </c>
    </row>
    <row r="2" ht="14.25" customHeight="1" spans="1:8">
      <c r="A2" s="6" t="s">
        <v>70</v>
      </c>
      <c r="B2" s="7" t="s">
        <v>79</v>
      </c>
      <c r="C2" s="7" t="s">
        <v>80</v>
      </c>
      <c r="D2" s="3">
        <v>2898</v>
      </c>
      <c r="E2" t="str">
        <f>VLOOKUP(A2,HOP!A:L,12,0)</f>
        <v>2898.00</v>
      </c>
      <c r="F2" t="str">
        <f>VLOOKUP(A2,HOP!A:C,3,0)</f>
        <v>2268450</v>
      </c>
      <c r="G2">
        <f>D2-E2</f>
        <v>0</v>
      </c>
      <c r="H2" t="str">
        <f>$H$1&amp;F2</f>
        <v>，2268450</v>
      </c>
    </row>
    <row r="3" ht="14.25" customHeight="1" spans="1:10">
      <c r="A3" s="42" t="s">
        <v>86</v>
      </c>
      <c r="B3" s="7" t="s">
        <v>91</v>
      </c>
      <c r="C3" s="7" t="s">
        <v>92</v>
      </c>
      <c r="D3" s="3">
        <v>7000</v>
      </c>
      <c r="E3" t="str">
        <f>VLOOKUP(A3,HOP!A:L,12,0)</f>
        <v>6400.00</v>
      </c>
      <c r="F3" t="str">
        <f>VLOOKUP(A3,HOP!A:C,3,0)</f>
        <v>2267553</v>
      </c>
      <c r="G3">
        <f>D3-E3</f>
        <v>600</v>
      </c>
      <c r="H3" t="str">
        <f>$H$1&amp;F3</f>
        <v>，2267553</v>
      </c>
      <c r="J3" t="s">
        <v>118</v>
      </c>
    </row>
    <row r="4" ht="14.25" customHeight="1" spans="1:8">
      <c r="A4" s="6" t="s">
        <v>97</v>
      </c>
      <c r="B4" s="7" t="s">
        <v>80</v>
      </c>
      <c r="C4" s="7" t="s">
        <v>102</v>
      </c>
      <c r="D4" s="3">
        <v>1158</v>
      </c>
      <c r="E4" t="str">
        <f>VLOOKUP(A4,HOP!A:L,12,0)</f>
        <v>1158.00</v>
      </c>
      <c r="F4" t="str">
        <f>VLOOKUP(A4,HOP!A:C,3,0)</f>
        <v>2265490</v>
      </c>
      <c r="G4">
        <f>D4-E4</f>
        <v>0</v>
      </c>
      <c r="H4" t="str">
        <f>$H$1&amp;F4</f>
        <v>，2265490</v>
      </c>
    </row>
    <row r="6" spans="4:4">
      <c r="D6" s="3">
        <f>SUM(D2:D5)</f>
        <v>11056</v>
      </c>
    </row>
    <row r="7" ht="14.25" spans="4:4">
      <c r="D7" s="8" t="s">
        <v>22</v>
      </c>
    </row>
    <row r="10" spans="1:1">
      <c r="A10" t="s">
        <v>119</v>
      </c>
    </row>
    <row r="11" spans="1:1">
      <c r="A11" t="s">
        <v>120</v>
      </c>
    </row>
    <row r="12" spans="1:1">
      <c r="A12" s="5" t="s">
        <v>121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0">
      <c r="A1" s="2" t="s">
        <v>122</v>
      </c>
      <c r="B1" s="2" t="s">
        <v>123</v>
      </c>
      <c r="C1" s="2" t="s">
        <v>124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</row>
    <row r="2" s="1" customFormat="1" spans="1:20">
      <c r="A2" s="1" t="s">
        <v>97</v>
      </c>
      <c r="B2" s="1" t="s">
        <v>101</v>
      </c>
      <c r="C2" s="1" t="s">
        <v>138</v>
      </c>
      <c r="D2" s="1" t="s">
        <v>99</v>
      </c>
      <c r="E2" s="1" t="s">
        <v>100</v>
      </c>
      <c r="F2" s="1" t="s">
        <v>80</v>
      </c>
      <c r="G2" s="1" t="s">
        <v>102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72</v>
      </c>
      <c r="S2" s="1" t="s">
        <v>34</v>
      </c>
      <c r="T2" s="1" t="s">
        <v>146</v>
      </c>
    </row>
    <row r="3" s="1" customFormat="1" spans="1:20">
      <c r="A3" s="1" t="s">
        <v>86</v>
      </c>
      <c r="B3" s="1" t="s">
        <v>90</v>
      </c>
      <c r="C3" s="1" t="s">
        <v>147</v>
      </c>
      <c r="D3" s="1" t="s">
        <v>148</v>
      </c>
      <c r="E3" s="1" t="s">
        <v>89</v>
      </c>
      <c r="F3" s="1" t="s">
        <v>91</v>
      </c>
      <c r="G3" s="1" t="s">
        <v>92</v>
      </c>
      <c r="H3" s="1" t="s">
        <v>139</v>
      </c>
      <c r="I3" s="1" t="s">
        <v>149</v>
      </c>
      <c r="J3" s="1" t="s">
        <v>141</v>
      </c>
      <c r="K3" s="1" t="s">
        <v>149</v>
      </c>
      <c r="L3" s="1" t="s">
        <v>150</v>
      </c>
      <c r="M3" s="1" t="s">
        <v>151</v>
      </c>
      <c r="N3" s="1" t="s">
        <v>151</v>
      </c>
      <c r="O3" s="1" t="s">
        <v>143</v>
      </c>
      <c r="P3" s="1" t="s">
        <v>144</v>
      </c>
      <c r="Q3" s="1" t="s">
        <v>152</v>
      </c>
      <c r="R3" s="1" t="s">
        <v>72</v>
      </c>
      <c r="S3" s="1" t="s">
        <v>34</v>
      </c>
      <c r="T3" s="1" t="s">
        <v>146</v>
      </c>
    </row>
    <row r="4" s="1" customFormat="1" spans="1:20">
      <c r="A4" s="1" t="s">
        <v>70</v>
      </c>
      <c r="B4" s="1" t="s">
        <v>78</v>
      </c>
      <c r="C4" s="1" t="s">
        <v>153</v>
      </c>
      <c r="D4" s="1" t="s">
        <v>154</v>
      </c>
      <c r="E4" s="1" t="s">
        <v>77</v>
      </c>
      <c r="F4" s="1" t="s">
        <v>79</v>
      </c>
      <c r="G4" s="1" t="s">
        <v>80</v>
      </c>
      <c r="H4" s="1" t="s">
        <v>139</v>
      </c>
      <c r="I4" s="1" t="s">
        <v>155</v>
      </c>
      <c r="J4" s="1" t="s">
        <v>141</v>
      </c>
      <c r="K4" s="1" t="s">
        <v>155</v>
      </c>
      <c r="L4" s="1" t="s">
        <v>155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156</v>
      </c>
      <c r="R4" s="1" t="s">
        <v>72</v>
      </c>
      <c r="S4" s="1" t="s">
        <v>34</v>
      </c>
      <c r="T4" s="1" t="s">
        <v>146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2021-10-12T03:10:45Z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BF535CE31C9B4EE08AA712D480441087</vt:lpwstr>
  </property>
</Properties>
</file>