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<sst xmlns="http://schemas.openxmlformats.org/spreadsheetml/2006/main" count="1118" uniqueCount="297">
  <si>
    <t>去哪儿网酒店预付对账单</t>
  </si>
  <si>
    <t>供应商名称：</t>
  </si>
  <si>
    <t>汇趣住</t>
  </si>
  <si>
    <t>结算周期：</t>
  </si>
  <si>
    <t>2021-10-10至2021-10-11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</si>
  <si>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</si>
  <si>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</si>
  <si>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</si>
  <si>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</si>
  <si>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</si>
  <si>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</si>
  <si>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</si>
  <si>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</si>
  <si>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</si>
  <si>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</si>
  <si>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</si>
  <si>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</si>
  <si>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</si>
  <si>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</si>
  <si>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</si>
  <si>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¥7,788.00</t>
  </si>
  <si>
    <t>¥982.00</t>
  </si>
  <si>
    <t>¥6,806.00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</si>
  <si>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</si>
  <si>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</si>
  <si>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</si>
  <si>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</si>
  <si>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</si>
  <si>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</si>
  <si>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</si>
  <si>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</si>
  <si>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</si>
  <si>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</si>
  <si>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</si>
  <si>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</si>
  <si>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</si>
  <si>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</si>
  <si>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</si>
  <si>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</si>
  <si>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</si>
  <si>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</si>
  <si>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</si>
  <si>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</si>
  <si>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</si>
  <si>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</si>
  <si>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</si>
  <si>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</si>
  <si>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</si>
  <si>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</si>
  <si>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</si>
  <si>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</si>
  <si>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</si>
  <si>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</si>
  <si>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</si>
  <si>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</si>
  <si>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</si>
  <si>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</si>
  <si>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</si>
  <si>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</si>
  <si>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</si>
  <si>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</si>
  <si>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</si>
  <si>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</si>
  <si>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</si>
  <si>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</si>
  <si>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</si>
  <si>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</si>
  <si>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</si>
  <si>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</si>
  <si>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</si>
  <si>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102780386615</t>
  </si>
  <si>
    <t>酒店预付</t>
  </si>
  <si>
    <t>否</t>
  </si>
  <si>
    <t>普通</t>
  </si>
  <si>
    <t>351534116</t>
  </si>
  <si>
    <t>佛山德徕酒店</t>
  </si>
  <si>
    <t>1639468</t>
  </si>
  <si>
    <t>张旭建</t>
  </si>
  <si>
    <t>2021-10-09</t>
  </si>
  <si>
    <t>2021-10-10</t>
  </si>
  <si>
    <t>2021-10-11</t>
  </si>
  <si>
    <t>¥603.00</t>
  </si>
  <si>
    <t>¥79.00</t>
  </si>
  <si>
    <t>¥524.00</t>
  </si>
  <si>
    <t>湖景豪华大床房</t>
  </si>
  <si>
    <t>WEBSITE</t>
  </si>
  <si>
    <t>102780434370</t>
  </si>
  <si>
    <t>张展</t>
  </si>
  <si>
    <t>¥723.00</t>
  </si>
  <si>
    <t>¥95.00</t>
  </si>
  <si>
    <t>¥628.00</t>
  </si>
  <si>
    <t>102781409123</t>
  </si>
  <si>
    <t>312497065</t>
  </si>
  <si>
    <t>长盛通江大酒店</t>
  </si>
  <si>
    <t>杨丹妮|陈黎</t>
  </si>
  <si>
    <t>¥682.00</t>
  </si>
  <si>
    <t>¥90.00</t>
  </si>
  <si>
    <t>¥592.00</t>
  </si>
  <si>
    <t>豪华大床房</t>
  </si>
  <si>
    <t>102781147540</t>
  </si>
  <si>
    <t>318088258</t>
  </si>
  <si>
    <t>常州环球港邮轮酒店</t>
  </si>
  <si>
    <t>周赟</t>
  </si>
  <si>
    <t>¥489.00</t>
  </si>
  <si>
    <t>¥64.00</t>
  </si>
  <si>
    <t>¥425.00</t>
  </si>
  <si>
    <t>行政大床房</t>
  </si>
  <si>
    <t>102781343012</t>
  </si>
  <si>
    <t>321734350</t>
  </si>
  <si>
    <t>平湖利多盛商务宾馆</t>
  </si>
  <si>
    <t>张玲玲</t>
  </si>
  <si>
    <t>¥158.00</t>
  </si>
  <si>
    <t>¥21.00</t>
  </si>
  <si>
    <t>¥137.00</t>
  </si>
  <si>
    <t>标准双床房</t>
  </si>
  <si>
    <t>102781920973</t>
  </si>
  <si>
    <t>375512751</t>
  </si>
  <si>
    <t>重庆大足石刻开元观堂酒店</t>
  </si>
  <si>
    <t>刘学奇</t>
  </si>
  <si>
    <t>¥381.00</t>
  </si>
  <si>
    <t>¥50.00</t>
  </si>
  <si>
    <t>¥331.00</t>
  </si>
  <si>
    <t>高级观景大床房</t>
  </si>
  <si>
    <t>102781244605</t>
  </si>
  <si>
    <t>321703309</t>
  </si>
  <si>
    <t>V8皇冠假日酒店(海口骑楼老街店)</t>
  </si>
  <si>
    <t>郑志轩</t>
  </si>
  <si>
    <t>¥181.00</t>
  </si>
  <si>
    <t>¥24.00</t>
  </si>
  <si>
    <t>¥157.00</t>
  </si>
  <si>
    <t>心悦舒适大床房</t>
  </si>
  <si>
    <t>102781881630</t>
  </si>
  <si>
    <t>312488269</t>
  </si>
  <si>
    <t>达州六艺公馆</t>
  </si>
  <si>
    <t>彭威</t>
  </si>
  <si>
    <t>¥201.00</t>
  </si>
  <si>
    <t>¥27.00</t>
  </si>
  <si>
    <t>¥174.00</t>
  </si>
  <si>
    <t>豪华单间</t>
  </si>
  <si>
    <t>102781510395</t>
  </si>
  <si>
    <t>318073720</t>
  </si>
  <si>
    <t>都江堰希尔顿欢朋酒店</t>
  </si>
  <si>
    <t>蒋勇</t>
  </si>
  <si>
    <t>¥455.00</t>
  </si>
  <si>
    <t>¥60.00</t>
  </si>
  <si>
    <t>¥395.00</t>
  </si>
  <si>
    <t>舒适大床房</t>
  </si>
  <si>
    <t>102781647149</t>
  </si>
  <si>
    <t>311477590</t>
  </si>
  <si>
    <t>源丰酒店(深圳东站店)</t>
  </si>
  <si>
    <t>田东生|李向阳</t>
  </si>
  <si>
    <t>¥618.00</t>
  </si>
  <si>
    <t>¥40.00</t>
  </si>
  <si>
    <t>¥578.00</t>
  </si>
  <si>
    <t>城市轻奢双床房</t>
  </si>
  <si>
    <t>102780683123</t>
  </si>
  <si>
    <t>321712573</t>
  </si>
  <si>
    <t>广元巨洋酒店</t>
  </si>
  <si>
    <t>黄杰</t>
  </si>
  <si>
    <t>¥368.00</t>
  </si>
  <si>
    <t>¥48.00</t>
  </si>
  <si>
    <t>¥320.00</t>
  </si>
  <si>
    <t>高级大床房</t>
  </si>
  <si>
    <t>102770727106</t>
  </si>
  <si>
    <t>375508776</t>
  </si>
  <si>
    <t>如家酒店(北京平安里地铁站店)</t>
  </si>
  <si>
    <t>姚华</t>
  </si>
  <si>
    <t>2021-09-29</t>
  </si>
  <si>
    <t>¥688.00</t>
  </si>
  <si>
    <t>¥598.00</t>
  </si>
  <si>
    <t>102781935988</t>
  </si>
  <si>
    <t>321732703</t>
  </si>
  <si>
    <t>大槐树酒店(洛阳龙门高铁站店)</t>
  </si>
  <si>
    <t>刘韦|鲍伟|程潇熠</t>
  </si>
  <si>
    <t>¥756.00</t>
  </si>
  <si>
    <t>¥99.00</t>
  </si>
  <si>
    <t>¥657.00</t>
  </si>
  <si>
    <t>豪华双床房</t>
  </si>
  <si>
    <t>102781264574</t>
  </si>
  <si>
    <t>陈燕青</t>
  </si>
  <si>
    <t>¥252.00</t>
  </si>
  <si>
    <t>¥33.00</t>
  </si>
  <si>
    <t>¥219.00</t>
  </si>
  <si>
    <t>102781292237</t>
  </si>
  <si>
    <t>313386814</t>
  </si>
  <si>
    <t>如家商旅酒店(文山广大步行街店)</t>
  </si>
  <si>
    <t>黄涛</t>
  </si>
  <si>
    <t>102781559089</t>
  </si>
  <si>
    <t>312497332</t>
  </si>
  <si>
    <t>沃尔顿国际酒店(赣州星海天城店)</t>
  </si>
  <si>
    <t>刘静</t>
  </si>
  <si>
    <t>¥342.00</t>
  </si>
  <si>
    <t>¥45.00</t>
  </si>
  <si>
    <t>¥297.00</t>
  </si>
  <si>
    <t>102781468184</t>
  </si>
  <si>
    <t>311497114</t>
  </si>
  <si>
    <t>北京舒客优商务酒店</t>
  </si>
  <si>
    <t>余光红</t>
  </si>
  <si>
    <t>¥244.00</t>
  </si>
  <si>
    <t>¥32.00</t>
  </si>
  <si>
    <t>¥212.00</t>
  </si>
  <si>
    <t>大床房</t>
  </si>
  <si>
    <t>102781739351</t>
  </si>
  <si>
    <t>凌明达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</si>
  <si>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</si>
  <si>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</si>
  <si>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</si>
  <si>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</si>
  <si>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</si>
  <si>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</si>
  <si>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</si>
  <si>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</si>
  <si>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</si>
  <si>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</si>
  <si>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</si>
  <si>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A211012105421481</t>
  </si>
  <si>
    <r>
      <t>总计：</t>
    </r>
    <r>
      <rPr>
        <sz val="10"/>
        <rFont val="Arial"/>
        <charset val="134"/>
      </rPr>
      <t>6806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</si>
  <si>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</si>
  <si>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</si>
  <si>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</si>
  <si>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</si>
  <si>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</si>
  <si>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</si>
  <si>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</si>
  <si>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</si>
  <si>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</si>
  <si>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</si>
  <si>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</si>
  <si>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</si>
  <si>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</si>
  <si>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</si>
  <si>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</si>
  <si>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</si>
  <si>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2269012</t>
  </si>
  <si>
    <t>退房日周结</t>
  </si>
  <si>
    <t>598.00</t>
  </si>
  <si>
    <t>RMB</t>
  </si>
  <si>
    <t>0</t>
  </si>
  <si>
    <t>0.00</t>
  </si>
  <si>
    <t>汇趣住国内直连</t>
  </si>
  <si>
    <t>2021-09-29 20:41:57</t>
  </si>
  <si>
    <t>直连</t>
  </si>
  <si>
    <t>2274790</t>
  </si>
  <si>
    <t>320.00</t>
  </si>
  <si>
    <t>2021-10-09 11:42:46</t>
  </si>
  <si>
    <t>2274950</t>
  </si>
  <si>
    <t>628.00</t>
  </si>
  <si>
    <t>2021-10-09 19:57:21</t>
  </si>
  <si>
    <t>2274951</t>
  </si>
  <si>
    <t>524.00</t>
  </si>
  <si>
    <t>2021-10-09 19:59:48</t>
  </si>
  <si>
    <t>2275040</t>
  </si>
  <si>
    <t>212.00</t>
  </si>
  <si>
    <t>2021-10-10 00:28:01</t>
  </si>
  <si>
    <t>2275087</t>
  </si>
  <si>
    <t>157.00</t>
  </si>
  <si>
    <t>2021-10-10 02:55:14</t>
  </si>
  <si>
    <t>2275171</t>
  </si>
  <si>
    <t>田东生,李向阳</t>
  </si>
  <si>
    <t>578.00</t>
  </si>
  <si>
    <t>2021-10-10 11:46:15</t>
  </si>
  <si>
    <t>2275185</t>
  </si>
  <si>
    <t>杨丹妮,陈黎</t>
  </si>
  <si>
    <t>592.00</t>
  </si>
  <si>
    <t>2021-10-10 12:30:20</t>
  </si>
  <si>
    <t>2275186</t>
  </si>
  <si>
    <t>大槐树酒店(洛阳高铁站店)</t>
  </si>
  <si>
    <t>刘韦,鲍伟,程潇熠</t>
  </si>
  <si>
    <t>657.00</t>
  </si>
  <si>
    <t>2021-10-10 12:33:35</t>
  </si>
  <si>
    <t>2275194</t>
  </si>
  <si>
    <t>219.00</t>
  </si>
  <si>
    <t>2021-10-10 12:59:56</t>
  </si>
  <si>
    <t>2275241</t>
  </si>
  <si>
    <t>297.00</t>
  </si>
  <si>
    <t>2021-10-10 15:44:27</t>
  </si>
  <si>
    <t>2275246</t>
  </si>
  <si>
    <t>425.00</t>
  </si>
  <si>
    <t>2021-10-10 15:56:40</t>
  </si>
  <si>
    <t>2275249</t>
  </si>
  <si>
    <t>2021-10-10 16:18:14</t>
  </si>
  <si>
    <t>2275259</t>
  </si>
  <si>
    <t>文山悦欣酒店</t>
  </si>
  <si>
    <t>137.00</t>
  </si>
  <si>
    <t>2021-10-10 17:03:03</t>
  </si>
  <si>
    <t>2275262</t>
  </si>
  <si>
    <t>331.00</t>
  </si>
  <si>
    <t>2021-10-10 17:24:19</t>
  </si>
  <si>
    <t>2275273</t>
  </si>
  <si>
    <t>2021-10-10 17:42:48</t>
  </si>
  <si>
    <t>2275305</t>
  </si>
  <si>
    <t>174.00</t>
  </si>
  <si>
    <t>2021-10-10 19:10:10</t>
  </si>
  <si>
    <t>2275374</t>
  </si>
  <si>
    <t>成都都江堰希尔顿欢朋酒店</t>
  </si>
  <si>
    <t>395.00</t>
  </si>
  <si>
    <t>2021-10-10 22:47:21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</si>
</sst>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0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3" fillId="19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34" fillId="29" borderId="16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91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92</v>
      </c>
      <c r="H4" s="7" t="s">
        <v>93</v>
      </c>
      <c r="I4" s="7" t="s">
        <v>76</v>
      </c>
      <c r="J4" s="7" t="s">
        <v>2</v>
      </c>
      <c r="K4" s="7" t="s">
        <v>94</v>
      </c>
      <c r="L4" s="7">
        <v>2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95</v>
      </c>
      <c r="S4" s="12" t="s">
        <v>19</v>
      </c>
      <c r="T4" s="7"/>
      <c r="U4" s="11" t="s">
        <v>19</v>
      </c>
      <c r="V4" s="11" t="s">
        <v>95</v>
      </c>
      <c r="W4" s="12" t="s">
        <v>96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97</v>
      </c>
      <c r="AD4" t="s">
        <v>6</v>
      </c>
      <c r="AE4" t="s">
        <v>98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99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100</v>
      </c>
      <c r="H5" s="7" t="s">
        <v>101</v>
      </c>
      <c r="I5" s="7" t="s">
        <v>76</v>
      </c>
      <c r="J5" s="7" t="s">
        <v>2</v>
      </c>
      <c r="K5" s="7" t="s">
        <v>102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103</v>
      </c>
      <c r="S5" s="12" t="s">
        <v>19</v>
      </c>
      <c r="T5" s="7"/>
      <c r="U5" s="11" t="s">
        <v>19</v>
      </c>
      <c r="V5" s="11" t="s">
        <v>103</v>
      </c>
      <c r="W5" s="12" t="s">
        <v>104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107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108</v>
      </c>
      <c r="H6" s="7" t="s">
        <v>109</v>
      </c>
      <c r="I6" s="7" t="s">
        <v>76</v>
      </c>
      <c r="J6" s="7" t="s">
        <v>2</v>
      </c>
      <c r="K6" s="7" t="s">
        <v>110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119</v>
      </c>
      <c r="S7" s="12" t="s">
        <v>19</v>
      </c>
      <c r="T7" s="7"/>
      <c r="U7" s="11" t="s">
        <v>19</v>
      </c>
      <c r="V7" s="11" t="s">
        <v>119</v>
      </c>
      <c r="W7" s="12" t="s">
        <v>120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123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124</v>
      </c>
      <c r="H8" s="7" t="s">
        <v>125</v>
      </c>
      <c r="I8" s="7" t="s">
        <v>76</v>
      </c>
      <c r="J8" s="7" t="s">
        <v>2</v>
      </c>
      <c r="K8" s="7" t="s">
        <v>126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127</v>
      </c>
      <c r="S8" s="12" t="s">
        <v>19</v>
      </c>
      <c r="T8" s="7"/>
      <c r="U8" s="11" t="s">
        <v>19</v>
      </c>
      <c r="V8" s="11" t="s">
        <v>127</v>
      </c>
      <c r="W8" s="12" t="s">
        <v>128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135</v>
      </c>
      <c r="S9" s="12" t="s">
        <v>19</v>
      </c>
      <c r="T9" s="7"/>
      <c r="U9" s="11" t="s">
        <v>19</v>
      </c>
      <c r="V9" s="11" t="s">
        <v>135</v>
      </c>
      <c r="W9" s="12" t="s">
        <v>136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2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152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2</v>
      </c>
      <c r="N12" s="7" t="s">
        <v>78</v>
      </c>
      <c r="O12" s="7" t="s">
        <v>78</v>
      </c>
      <c r="P12" s="7" t="s">
        <v>80</v>
      </c>
      <c r="Q12" s="7"/>
      <c r="R12" s="11" t="s">
        <v>159</v>
      </c>
      <c r="S12" s="12" t="s">
        <v>19</v>
      </c>
      <c r="T12" s="7"/>
      <c r="U12" s="11" t="s">
        <v>19</v>
      </c>
      <c r="V12" s="11" t="s">
        <v>159</v>
      </c>
      <c r="W12" s="12" t="s">
        <v>160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2</v>
      </c>
      <c r="N13" s="7" t="s">
        <v>167</v>
      </c>
      <c r="O13" s="7" t="s">
        <v>78</v>
      </c>
      <c r="P13" s="7" t="s">
        <v>80</v>
      </c>
      <c r="Q13" s="7"/>
      <c r="R13" s="11" t="s">
        <v>168</v>
      </c>
      <c r="S13" s="12" t="s">
        <v>19</v>
      </c>
      <c r="T13" s="7"/>
      <c r="U13" s="11" t="s">
        <v>19</v>
      </c>
      <c r="V13" s="11" t="s">
        <v>168</v>
      </c>
      <c r="W13" s="12" t="s">
        <v>96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114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3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174</v>
      </c>
      <c r="S14" s="12" t="s">
        <v>19</v>
      </c>
      <c r="T14" s="7"/>
      <c r="U14" s="11" t="s">
        <v>19</v>
      </c>
      <c r="V14" s="11" t="s">
        <v>174</v>
      </c>
      <c r="W14" s="12" t="s">
        <v>175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171</v>
      </c>
      <c r="H15" s="7" t="s">
        <v>172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180</v>
      </c>
      <c r="S15" s="12" t="s">
        <v>19</v>
      </c>
      <c r="T15" s="7"/>
      <c r="U15" s="11" t="s">
        <v>19</v>
      </c>
      <c r="V15" s="11" t="s">
        <v>180</v>
      </c>
      <c r="W15" s="12" t="s">
        <v>181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182</v>
      </c>
      <c r="AD15" t="s">
        <v>6</v>
      </c>
      <c r="AE15" t="s">
        <v>177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184</v>
      </c>
      <c r="H16" s="7" t="s">
        <v>185</v>
      </c>
      <c r="I16" s="7" t="s">
        <v>76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111</v>
      </c>
      <c r="S16" s="12" t="s">
        <v>19</v>
      </c>
      <c r="T16" s="7"/>
      <c r="U16" s="11" t="s">
        <v>19</v>
      </c>
      <c r="V16" s="11" t="s">
        <v>111</v>
      </c>
      <c r="W16" s="12" t="s">
        <v>112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113</v>
      </c>
      <c r="AD16" t="s">
        <v>6</v>
      </c>
      <c r="AE16" t="s">
        <v>114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188</v>
      </c>
      <c r="H17" s="7" t="s">
        <v>189</v>
      </c>
      <c r="I17" s="7" t="s">
        <v>76</v>
      </c>
      <c r="J17" s="7" t="s">
        <v>2</v>
      </c>
      <c r="K17" s="7" t="s">
        <v>190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191</v>
      </c>
      <c r="S17" s="12" t="s">
        <v>19</v>
      </c>
      <c r="T17" s="7"/>
      <c r="U17" s="11" t="s">
        <v>19</v>
      </c>
      <c r="V17" s="11" t="s">
        <v>191</v>
      </c>
      <c r="W17" s="12" t="s">
        <v>192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193</v>
      </c>
      <c r="AD17" t="s">
        <v>6</v>
      </c>
      <c r="AE17" t="s">
        <v>177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195</v>
      </c>
      <c r="H18" s="7" t="s">
        <v>196</v>
      </c>
      <c r="I18" s="7" t="s">
        <v>76</v>
      </c>
      <c r="J18" s="7" t="s">
        <v>2</v>
      </c>
      <c r="K18" s="7" t="s">
        <v>197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198</v>
      </c>
      <c r="S18" s="12" t="s">
        <v>19</v>
      </c>
      <c r="T18" s="7"/>
      <c r="U18" s="11" t="s">
        <v>19</v>
      </c>
      <c r="V18" s="11" t="s">
        <v>198</v>
      </c>
      <c r="W18" s="12" t="s">
        <v>199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200</v>
      </c>
      <c r="AD18" t="s">
        <v>6</v>
      </c>
      <c r="AE18" t="s">
        <v>201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100</v>
      </c>
      <c r="H19" s="7" t="s">
        <v>101</v>
      </c>
      <c r="I19" s="7" t="s">
        <v>76</v>
      </c>
      <c r="J19" s="7" t="s">
        <v>2</v>
      </c>
      <c r="K19" s="7" t="s">
        <v>203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103</v>
      </c>
      <c r="S19" s="12" t="s">
        <v>19</v>
      </c>
      <c r="T19" s="7"/>
      <c r="U19" s="11" t="s">
        <v>19</v>
      </c>
      <c r="V19" s="11" t="s">
        <v>103</v>
      </c>
      <c r="W19" s="12" t="s">
        <v>104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105</v>
      </c>
      <c r="AD19" t="s">
        <v>6</v>
      </c>
      <c r="AE19" t="s">
        <v>106</v>
      </c>
      <c r="AF19" t="s">
        <v>85</v>
      </c>
      <c r="AG19" t="s">
        <v>72</v>
      </c>
      <c r="AH19" t="s">
        <v>19</v>
      </c>
    </row>
    <row r="20" customHeight="1" spans="1:32">
      <c r="A20" s="10" t="s">
        <v>204</v>
      </c>
      <c r="B20" s="10"/>
      <c r="C20" s="10" t="s">
        <v>205</v>
      </c>
      <c r="D20" s="10"/>
      <c r="E20" s="10"/>
      <c r="F20" s="10"/>
      <c r="G20" s="10" t="s">
        <v>205</v>
      </c>
      <c r="H20" s="10" t="s">
        <v>205</v>
      </c>
      <c r="I20" s="10" t="s">
        <v>205</v>
      </c>
      <c r="J20" s="10" t="s">
        <v>205</v>
      </c>
      <c r="K20" s="10" t="s">
        <v>205</v>
      </c>
      <c r="L20" s="10" t="s">
        <v>205</v>
      </c>
      <c r="M20" s="10" t="s">
        <v>205</v>
      </c>
      <c r="N20" s="10" t="s">
        <v>205</v>
      </c>
      <c r="O20" s="10" t="s">
        <v>205</v>
      </c>
      <c r="P20" s="10" t="s">
        <v>205</v>
      </c>
      <c r="Q20" s="10"/>
      <c r="R20" s="13" t="s">
        <v>20</v>
      </c>
      <c r="S20" s="13" t="s">
        <v>19</v>
      </c>
      <c r="T20" s="10" t="s">
        <v>205</v>
      </c>
      <c r="U20" s="13"/>
      <c r="V20" s="13" t="s">
        <v>20</v>
      </c>
      <c r="W20" s="13" t="s">
        <v>21</v>
      </c>
      <c r="X20" s="13"/>
      <c r="Y20" s="13"/>
      <c r="Z20" s="13"/>
      <c r="AA20" s="10"/>
      <c r="AB20" s="13"/>
      <c r="AC20" s="10"/>
      <c r="AD20" s="10" t="s">
        <v>205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206</v>
      </c>
      <c r="B1" s="4" t="s">
        <v>207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208</v>
      </c>
      <c r="H1" s="4" t="s">
        <v>209</v>
      </c>
      <c r="I1" s="4" t="s">
        <v>13</v>
      </c>
      <c r="J1" s="4" t="s">
        <v>17</v>
      </c>
      <c r="K1" s="4" t="s">
        <v>18</v>
      </c>
      <c r="L1" s="9" t="s">
        <v>210</v>
      </c>
      <c r="M1" s="4" t="s">
        <v>211</v>
      </c>
      <c r="N1" s="4" t="s">
        <v>212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4" sqref="A24:A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524</v>
      </c>
      <c r="E2" t="str">
        <f>VLOOKUP(A2,HOP!A:L,12,0)</f>
        <v>524.00</v>
      </c>
      <c r="F2" t="str">
        <f>VLOOKUP(A2,HOP!A:C,3,0)</f>
        <v>2274951</v>
      </c>
      <c r="G2">
        <f>D2-E2</f>
        <v>0</v>
      </c>
      <c r="H2" t="str">
        <f>$H$1&amp;F2</f>
        <v>，2274951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628</v>
      </c>
      <c r="E3" t="str">
        <f>VLOOKUP(A3,HOP!A:L,12,0)</f>
        <v>628.00</v>
      </c>
      <c r="F3" t="str">
        <f>VLOOKUP(A3,HOP!A:C,3,0)</f>
        <v>2274950</v>
      </c>
      <c r="G3">
        <f t="shared" ref="G3:G19" si="0">D3-E3</f>
        <v>0</v>
      </c>
      <c r="H3" t="str">
        <f t="shared" ref="H3:H19" si="1">$H$1&amp;F3</f>
        <v>，2274950</v>
      </c>
      <c r="I3" t="str">
        <f>VLOOKUP(A3,HOP!A:T,20,0)</f>
        <v>直连</v>
      </c>
    </row>
    <row r="4" ht="14.25" customHeight="1" spans="1:9">
      <c r="A4" s="6" t="s">
        <v>91</v>
      </c>
      <c r="B4" s="7" t="s">
        <v>79</v>
      </c>
      <c r="C4" s="7" t="s">
        <v>80</v>
      </c>
      <c r="D4" s="3">
        <v>592</v>
      </c>
      <c r="E4" t="str">
        <f>VLOOKUP(A4,HOP!A:L,12,0)</f>
        <v>592.00</v>
      </c>
      <c r="F4" t="str">
        <f>VLOOKUP(A4,HOP!A:C,3,0)</f>
        <v>2275185</v>
      </c>
      <c r="G4">
        <f t="shared" si="0"/>
        <v>0</v>
      </c>
      <c r="H4" t="str">
        <f t="shared" si="1"/>
        <v>，2275185</v>
      </c>
      <c r="I4" t="str">
        <f>VLOOKUP(A4,HOP!A:T,20,0)</f>
        <v>直连</v>
      </c>
    </row>
    <row r="5" ht="14.25" customHeight="1" spans="1:9">
      <c r="A5" s="6" t="s">
        <v>99</v>
      </c>
      <c r="B5" s="7" t="s">
        <v>79</v>
      </c>
      <c r="C5" s="7" t="s">
        <v>80</v>
      </c>
      <c r="D5" s="3">
        <v>425</v>
      </c>
      <c r="E5" t="str">
        <f>VLOOKUP(A5,HOP!A:L,12,0)</f>
        <v>425.00</v>
      </c>
      <c r="F5" t="str">
        <f>VLOOKUP(A5,HOP!A:C,3,0)</f>
        <v>2275249</v>
      </c>
      <c r="G5">
        <f t="shared" si="0"/>
        <v>0</v>
      </c>
      <c r="H5" t="str">
        <f t="shared" si="1"/>
        <v>，2275249</v>
      </c>
      <c r="I5" t="str">
        <f>VLOOKUP(A5,HOP!A:T,20,0)</f>
        <v>直连</v>
      </c>
    </row>
    <row r="6" ht="14.25" customHeight="1" spans="1:9">
      <c r="A6" s="6" t="s">
        <v>107</v>
      </c>
      <c r="B6" s="7" t="s">
        <v>79</v>
      </c>
      <c r="C6" s="7" t="s">
        <v>80</v>
      </c>
      <c r="D6" s="3">
        <v>137</v>
      </c>
      <c r="E6" t="str">
        <f>VLOOKUP(A6,HOP!A:L,12,0)</f>
        <v>137.00</v>
      </c>
      <c r="F6" t="str">
        <f>VLOOKUP(A6,HOP!A:C,3,0)</f>
        <v>2275273</v>
      </c>
      <c r="G6">
        <f t="shared" si="0"/>
        <v>0</v>
      </c>
      <c r="H6" t="str">
        <f t="shared" si="1"/>
        <v>，2275273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79</v>
      </c>
      <c r="C7" s="7" t="s">
        <v>80</v>
      </c>
      <c r="D7" s="3">
        <v>331</v>
      </c>
      <c r="E7" t="str">
        <f>VLOOKUP(A7,HOP!A:L,12,0)</f>
        <v>331.00</v>
      </c>
      <c r="F7" t="str">
        <f>VLOOKUP(A7,HOP!A:C,3,0)</f>
        <v>2275262</v>
      </c>
      <c r="G7">
        <f t="shared" si="0"/>
        <v>0</v>
      </c>
      <c r="H7" t="str">
        <f t="shared" si="1"/>
        <v>，2275262</v>
      </c>
      <c r="I7" t="str">
        <f>VLOOKUP(A7,HOP!A:T,20,0)</f>
        <v>直连</v>
      </c>
    </row>
    <row r="8" ht="14.25" customHeight="1" spans="1:9">
      <c r="A8" s="6" t="s">
        <v>123</v>
      </c>
      <c r="B8" s="7" t="s">
        <v>79</v>
      </c>
      <c r="C8" s="7" t="s">
        <v>80</v>
      </c>
      <c r="D8" s="3">
        <v>157</v>
      </c>
      <c r="E8" t="str">
        <f>VLOOKUP(A8,HOP!A:L,12,0)</f>
        <v>157.00</v>
      </c>
      <c r="F8" t="str">
        <f>VLOOKUP(A8,HOP!A:C,3,0)</f>
        <v>2275087</v>
      </c>
      <c r="G8">
        <f t="shared" si="0"/>
        <v>0</v>
      </c>
      <c r="H8" t="str">
        <f t="shared" si="1"/>
        <v>，2275087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79</v>
      </c>
      <c r="C9" s="7" t="s">
        <v>80</v>
      </c>
      <c r="D9" s="3">
        <v>174</v>
      </c>
      <c r="E9" t="str">
        <f>VLOOKUP(A9,HOP!A:L,12,0)</f>
        <v>174.00</v>
      </c>
      <c r="F9" t="str">
        <f>VLOOKUP(A9,HOP!A:C,3,0)</f>
        <v>2275305</v>
      </c>
      <c r="G9">
        <f t="shared" si="0"/>
        <v>0</v>
      </c>
      <c r="H9" t="str">
        <f t="shared" si="1"/>
        <v>，2275305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79</v>
      </c>
      <c r="C10" s="7" t="s">
        <v>80</v>
      </c>
      <c r="D10" s="3">
        <v>395</v>
      </c>
      <c r="E10" t="str">
        <f>VLOOKUP(A10,HOP!A:L,12,0)</f>
        <v>395.00</v>
      </c>
      <c r="F10" t="str">
        <f>VLOOKUP(A10,HOP!A:C,3,0)</f>
        <v>2275374</v>
      </c>
      <c r="G10">
        <f t="shared" si="0"/>
        <v>0</v>
      </c>
      <c r="H10" t="str">
        <f t="shared" si="1"/>
        <v>，2275374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79</v>
      </c>
      <c r="C11" s="7" t="s">
        <v>80</v>
      </c>
      <c r="D11" s="3">
        <v>578</v>
      </c>
      <c r="E11" t="str">
        <f>VLOOKUP(A11,HOP!A:L,12,0)</f>
        <v>578.00</v>
      </c>
      <c r="F11" t="str">
        <f>VLOOKUP(A11,HOP!A:C,3,0)</f>
        <v>2275171</v>
      </c>
      <c r="G11">
        <f t="shared" si="0"/>
        <v>0</v>
      </c>
      <c r="H11" t="str">
        <f t="shared" si="1"/>
        <v>，2275171</v>
      </c>
      <c r="I11" t="str">
        <f>VLOOKUP(A11,HOP!A:T,20,0)</f>
        <v>直连</v>
      </c>
    </row>
    <row r="12" ht="14.25" customHeight="1" spans="1:9">
      <c r="A12" s="6" t="s">
        <v>155</v>
      </c>
      <c r="B12" s="7" t="s">
        <v>78</v>
      </c>
      <c r="C12" s="7" t="s">
        <v>80</v>
      </c>
      <c r="D12" s="3">
        <v>320</v>
      </c>
      <c r="E12" t="str">
        <f>VLOOKUP(A12,HOP!A:L,12,0)</f>
        <v>320.00</v>
      </c>
      <c r="F12" t="str">
        <f>VLOOKUP(A12,HOP!A:C,3,0)</f>
        <v>2274790</v>
      </c>
      <c r="G12">
        <f t="shared" si="0"/>
        <v>0</v>
      </c>
      <c r="H12" t="str">
        <f t="shared" si="1"/>
        <v>，2274790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78</v>
      </c>
      <c r="C13" s="7" t="s">
        <v>80</v>
      </c>
      <c r="D13" s="3">
        <v>598</v>
      </c>
      <c r="E13" t="str">
        <f>VLOOKUP(A13,HOP!A:L,12,0)</f>
        <v>598.00</v>
      </c>
      <c r="F13" t="str">
        <f>VLOOKUP(A13,HOP!A:C,3,0)</f>
        <v>2269012</v>
      </c>
      <c r="G13">
        <f t="shared" si="0"/>
        <v>0</v>
      </c>
      <c r="H13" t="str">
        <f t="shared" si="1"/>
        <v>，2269012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79</v>
      </c>
      <c r="C14" s="7" t="s">
        <v>80</v>
      </c>
      <c r="D14" s="3">
        <v>657</v>
      </c>
      <c r="E14" t="str">
        <f>VLOOKUP(A14,HOP!A:L,12,0)</f>
        <v>657.00</v>
      </c>
      <c r="F14" t="str">
        <f>VLOOKUP(A14,HOP!A:C,3,0)</f>
        <v>2275186</v>
      </c>
      <c r="G14">
        <f t="shared" si="0"/>
        <v>0</v>
      </c>
      <c r="H14" t="str">
        <f t="shared" si="1"/>
        <v>，2275186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79</v>
      </c>
      <c r="C15" s="7" t="s">
        <v>80</v>
      </c>
      <c r="D15" s="3">
        <v>219</v>
      </c>
      <c r="E15" t="str">
        <f>VLOOKUP(A15,HOP!A:L,12,0)</f>
        <v>219.00</v>
      </c>
      <c r="F15" t="str">
        <f>VLOOKUP(A15,HOP!A:C,3,0)</f>
        <v>2275194</v>
      </c>
      <c r="G15">
        <f t="shared" si="0"/>
        <v>0</v>
      </c>
      <c r="H15" t="str">
        <f t="shared" si="1"/>
        <v>，2275194</v>
      </c>
      <c r="I15" t="str">
        <f>VLOOKUP(A15,HOP!A:T,20,0)</f>
        <v>直连</v>
      </c>
    </row>
    <row r="16" ht="14.25" customHeight="1" spans="1:9">
      <c r="A16" s="6" t="s">
        <v>183</v>
      </c>
      <c r="B16" s="7" t="s">
        <v>79</v>
      </c>
      <c r="C16" s="7" t="s">
        <v>80</v>
      </c>
      <c r="D16" s="3">
        <v>137</v>
      </c>
      <c r="E16" t="str">
        <f>VLOOKUP(A16,HOP!A:L,12,0)</f>
        <v>137.00</v>
      </c>
      <c r="F16" t="str">
        <f>VLOOKUP(A16,HOP!A:C,3,0)</f>
        <v>2275259</v>
      </c>
      <c r="G16">
        <f t="shared" si="0"/>
        <v>0</v>
      </c>
      <c r="H16" t="str">
        <f t="shared" si="1"/>
        <v>，2275259</v>
      </c>
      <c r="I16" t="str">
        <f>VLOOKUP(A16,HOP!A:T,20,0)</f>
        <v>直连</v>
      </c>
    </row>
    <row r="17" ht="14.25" customHeight="1" spans="1:9">
      <c r="A17" s="6" t="s">
        <v>187</v>
      </c>
      <c r="B17" s="7" t="s">
        <v>79</v>
      </c>
      <c r="C17" s="7" t="s">
        <v>80</v>
      </c>
      <c r="D17" s="3">
        <v>297</v>
      </c>
      <c r="E17" t="str">
        <f>VLOOKUP(A17,HOP!A:L,12,0)</f>
        <v>297.00</v>
      </c>
      <c r="F17" t="str">
        <f>VLOOKUP(A17,HOP!A:C,3,0)</f>
        <v>2275241</v>
      </c>
      <c r="G17">
        <f t="shared" si="0"/>
        <v>0</v>
      </c>
      <c r="H17" t="str">
        <f t="shared" si="1"/>
        <v>，2275241</v>
      </c>
      <c r="I17" t="str">
        <f>VLOOKUP(A17,HOP!A:T,20,0)</f>
        <v>直连</v>
      </c>
    </row>
    <row r="18" ht="14.25" customHeight="1" spans="1:9">
      <c r="A18" s="6" t="s">
        <v>194</v>
      </c>
      <c r="B18" s="7" t="s">
        <v>79</v>
      </c>
      <c r="C18" s="7" t="s">
        <v>80</v>
      </c>
      <c r="D18" s="3">
        <v>212</v>
      </c>
      <c r="E18" t="str">
        <f>VLOOKUP(A18,HOP!A:L,12,0)</f>
        <v>212.00</v>
      </c>
      <c r="F18" t="str">
        <f>VLOOKUP(A18,HOP!A:C,3,0)</f>
        <v>2275040</v>
      </c>
      <c r="G18">
        <f t="shared" si="0"/>
        <v>0</v>
      </c>
      <c r="H18" t="str">
        <f t="shared" si="1"/>
        <v>，2275040</v>
      </c>
      <c r="I18" t="str">
        <f>VLOOKUP(A18,HOP!A:T,20,0)</f>
        <v>直连</v>
      </c>
    </row>
    <row r="19" ht="14.25" customHeight="1" spans="1:9">
      <c r="A19" s="6" t="s">
        <v>202</v>
      </c>
      <c r="B19" s="7" t="s">
        <v>79</v>
      </c>
      <c r="C19" s="7" t="s">
        <v>80</v>
      </c>
      <c r="D19" s="3">
        <v>425</v>
      </c>
      <c r="E19" t="str">
        <f>VLOOKUP(A19,HOP!A:L,12,0)</f>
        <v>425.00</v>
      </c>
      <c r="F19" t="str">
        <f>VLOOKUP(A19,HOP!A:C,3,0)</f>
        <v>2275246</v>
      </c>
      <c r="G19">
        <f t="shared" si="0"/>
        <v>0</v>
      </c>
      <c r="H19" t="str">
        <f t="shared" si="1"/>
        <v>，2275246</v>
      </c>
      <c r="I19" t="str">
        <f>VLOOKUP(A19,HOP!A:T,20,0)</f>
        <v>直连</v>
      </c>
    </row>
    <row r="21" spans="4:4">
      <c r="D21" s="3">
        <f>SUM(D2:D20)</f>
        <v>6806</v>
      </c>
    </row>
    <row r="22" ht="14.25" spans="4:4">
      <c r="D22" s="8" t="s">
        <v>22</v>
      </c>
    </row>
    <row r="24" spans="1:1">
      <c r="A24" t="s">
        <v>215</v>
      </c>
    </row>
    <row r="25" spans="1:1">
      <c r="A25" s="5" t="s">
        <v>216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217</v>
      </c>
      <c r="B1" s="2" t="s">
        <v>218</v>
      </c>
      <c r="C1" s="2" t="s">
        <v>219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220</v>
      </c>
      <c r="I1" s="2" t="s">
        <v>221</v>
      </c>
      <c r="J1" s="2" t="s">
        <v>222</v>
      </c>
      <c r="K1" s="2" t="s">
        <v>223</v>
      </c>
      <c r="L1" s="2" t="s">
        <v>224</v>
      </c>
      <c r="M1" s="2" t="s">
        <v>225</v>
      </c>
      <c r="N1" s="2" t="s">
        <v>226</v>
      </c>
      <c r="O1" s="2" t="s">
        <v>227</v>
      </c>
      <c r="P1" s="2" t="s">
        <v>228</v>
      </c>
      <c r="Q1" s="2" t="s">
        <v>229</v>
      </c>
      <c r="R1" s="2" t="s">
        <v>230</v>
      </c>
      <c r="S1" s="2" t="s">
        <v>231</v>
      </c>
      <c r="T1" s="2" t="s">
        <v>232</v>
      </c>
    </row>
    <row r="2" s="1" customFormat="1" spans="1:20">
      <c r="A2" s="1" t="s">
        <v>163</v>
      </c>
      <c r="B2" s="1" t="s">
        <v>167</v>
      </c>
      <c r="C2" s="1" t="s">
        <v>233</v>
      </c>
      <c r="D2" s="1" t="s">
        <v>165</v>
      </c>
      <c r="E2" s="1" t="s">
        <v>166</v>
      </c>
      <c r="F2" s="1" t="s">
        <v>78</v>
      </c>
      <c r="G2" s="1" t="s">
        <v>80</v>
      </c>
      <c r="H2" s="1" t="s">
        <v>234</v>
      </c>
      <c r="I2" s="1" t="s">
        <v>235</v>
      </c>
      <c r="J2" s="1" t="s">
        <v>236</v>
      </c>
      <c r="K2" s="1" t="s">
        <v>235</v>
      </c>
      <c r="L2" s="1" t="s">
        <v>235</v>
      </c>
      <c r="M2" s="1" t="s">
        <v>237</v>
      </c>
      <c r="N2" s="1" t="s">
        <v>237</v>
      </c>
      <c r="O2" s="1" t="s">
        <v>238</v>
      </c>
      <c r="P2" s="1" t="s">
        <v>239</v>
      </c>
      <c r="Q2" s="1" t="s">
        <v>240</v>
      </c>
      <c r="R2" s="1" t="s">
        <v>72</v>
      </c>
      <c r="S2" s="1" t="s">
        <v>34</v>
      </c>
      <c r="T2" s="1" t="s">
        <v>241</v>
      </c>
    </row>
    <row r="3" s="1" customFormat="1" spans="1:20">
      <c r="A3" s="1" t="s">
        <v>155</v>
      </c>
      <c r="B3" s="1" t="s">
        <v>78</v>
      </c>
      <c r="C3" s="1" t="s">
        <v>242</v>
      </c>
      <c r="D3" s="1" t="s">
        <v>157</v>
      </c>
      <c r="E3" s="1" t="s">
        <v>158</v>
      </c>
      <c r="F3" s="1" t="s">
        <v>78</v>
      </c>
      <c r="G3" s="1" t="s">
        <v>80</v>
      </c>
      <c r="H3" s="1" t="s">
        <v>234</v>
      </c>
      <c r="I3" s="1" t="s">
        <v>243</v>
      </c>
      <c r="J3" s="1" t="s">
        <v>236</v>
      </c>
      <c r="K3" s="1" t="s">
        <v>243</v>
      </c>
      <c r="L3" s="1" t="s">
        <v>243</v>
      </c>
      <c r="M3" s="1" t="s">
        <v>237</v>
      </c>
      <c r="N3" s="1" t="s">
        <v>237</v>
      </c>
      <c r="O3" s="1" t="s">
        <v>238</v>
      </c>
      <c r="P3" s="1" t="s">
        <v>239</v>
      </c>
      <c r="Q3" s="1" t="s">
        <v>244</v>
      </c>
      <c r="R3" s="1" t="s">
        <v>72</v>
      </c>
      <c r="S3" s="1" t="s">
        <v>34</v>
      </c>
      <c r="T3" s="1" t="s">
        <v>241</v>
      </c>
    </row>
    <row r="4" s="1" customFormat="1" spans="1:20">
      <c r="A4" s="1" t="s">
        <v>86</v>
      </c>
      <c r="B4" s="1" t="s">
        <v>78</v>
      </c>
      <c r="C4" s="1" t="s">
        <v>245</v>
      </c>
      <c r="D4" s="1" t="s">
        <v>75</v>
      </c>
      <c r="E4" s="1" t="s">
        <v>87</v>
      </c>
      <c r="F4" s="1" t="s">
        <v>79</v>
      </c>
      <c r="G4" s="1" t="s">
        <v>80</v>
      </c>
      <c r="H4" s="1" t="s">
        <v>234</v>
      </c>
      <c r="I4" s="1" t="s">
        <v>246</v>
      </c>
      <c r="J4" s="1" t="s">
        <v>236</v>
      </c>
      <c r="K4" s="1" t="s">
        <v>246</v>
      </c>
      <c r="L4" s="1" t="s">
        <v>246</v>
      </c>
      <c r="M4" s="1" t="s">
        <v>237</v>
      </c>
      <c r="N4" s="1" t="s">
        <v>237</v>
      </c>
      <c r="O4" s="1" t="s">
        <v>238</v>
      </c>
      <c r="P4" s="1" t="s">
        <v>239</v>
      </c>
      <c r="Q4" s="1" t="s">
        <v>247</v>
      </c>
      <c r="R4" s="1" t="s">
        <v>72</v>
      </c>
      <c r="S4" s="1" t="s">
        <v>34</v>
      </c>
      <c r="T4" s="1" t="s">
        <v>241</v>
      </c>
    </row>
    <row r="5" s="1" customFormat="1" spans="1:20">
      <c r="A5" s="1" t="s">
        <v>70</v>
      </c>
      <c r="B5" s="1" t="s">
        <v>78</v>
      </c>
      <c r="C5" s="1" t="s">
        <v>248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234</v>
      </c>
      <c r="I5" s="1" t="s">
        <v>249</v>
      </c>
      <c r="J5" s="1" t="s">
        <v>236</v>
      </c>
      <c r="K5" s="1" t="s">
        <v>249</v>
      </c>
      <c r="L5" s="1" t="s">
        <v>249</v>
      </c>
      <c r="M5" s="1" t="s">
        <v>237</v>
      </c>
      <c r="N5" s="1" t="s">
        <v>237</v>
      </c>
      <c r="O5" s="1" t="s">
        <v>238</v>
      </c>
      <c r="P5" s="1" t="s">
        <v>239</v>
      </c>
      <c r="Q5" s="1" t="s">
        <v>250</v>
      </c>
      <c r="R5" s="1" t="s">
        <v>72</v>
      </c>
      <c r="S5" s="1" t="s">
        <v>34</v>
      </c>
      <c r="T5" s="1" t="s">
        <v>241</v>
      </c>
    </row>
    <row r="6" s="1" customFormat="1" spans="1:20">
      <c r="A6" s="1" t="s">
        <v>194</v>
      </c>
      <c r="B6" s="1" t="s">
        <v>79</v>
      </c>
      <c r="C6" s="1" t="s">
        <v>251</v>
      </c>
      <c r="D6" s="1" t="s">
        <v>196</v>
      </c>
      <c r="E6" s="1" t="s">
        <v>197</v>
      </c>
      <c r="F6" s="1" t="s">
        <v>79</v>
      </c>
      <c r="G6" s="1" t="s">
        <v>80</v>
      </c>
      <c r="H6" s="1" t="s">
        <v>234</v>
      </c>
      <c r="I6" s="1" t="s">
        <v>252</v>
      </c>
      <c r="J6" s="1" t="s">
        <v>236</v>
      </c>
      <c r="K6" s="1" t="s">
        <v>252</v>
      </c>
      <c r="L6" s="1" t="s">
        <v>252</v>
      </c>
      <c r="M6" s="1" t="s">
        <v>237</v>
      </c>
      <c r="N6" s="1" t="s">
        <v>237</v>
      </c>
      <c r="O6" s="1" t="s">
        <v>238</v>
      </c>
      <c r="P6" s="1" t="s">
        <v>239</v>
      </c>
      <c r="Q6" s="1" t="s">
        <v>253</v>
      </c>
      <c r="R6" s="1" t="s">
        <v>72</v>
      </c>
      <c r="S6" s="1" t="s">
        <v>34</v>
      </c>
      <c r="T6" s="1" t="s">
        <v>241</v>
      </c>
    </row>
    <row r="7" s="1" customFormat="1" spans="1:20">
      <c r="A7" s="1" t="s">
        <v>123</v>
      </c>
      <c r="B7" s="1" t="s">
        <v>79</v>
      </c>
      <c r="C7" s="1" t="s">
        <v>254</v>
      </c>
      <c r="D7" s="1" t="s">
        <v>125</v>
      </c>
      <c r="E7" s="1" t="s">
        <v>126</v>
      </c>
      <c r="F7" s="1" t="s">
        <v>79</v>
      </c>
      <c r="G7" s="1" t="s">
        <v>80</v>
      </c>
      <c r="H7" s="1" t="s">
        <v>234</v>
      </c>
      <c r="I7" s="1" t="s">
        <v>255</v>
      </c>
      <c r="J7" s="1" t="s">
        <v>236</v>
      </c>
      <c r="K7" s="1" t="s">
        <v>255</v>
      </c>
      <c r="L7" s="1" t="s">
        <v>255</v>
      </c>
      <c r="M7" s="1" t="s">
        <v>237</v>
      </c>
      <c r="N7" s="1" t="s">
        <v>237</v>
      </c>
      <c r="O7" s="1" t="s">
        <v>238</v>
      </c>
      <c r="P7" s="1" t="s">
        <v>239</v>
      </c>
      <c r="Q7" s="1" t="s">
        <v>256</v>
      </c>
      <c r="R7" s="1" t="s">
        <v>72</v>
      </c>
      <c r="S7" s="1" t="s">
        <v>34</v>
      </c>
      <c r="T7" s="1" t="s">
        <v>241</v>
      </c>
    </row>
    <row r="8" s="1" customFormat="1" spans="1:20">
      <c r="A8" s="1" t="s">
        <v>147</v>
      </c>
      <c r="B8" s="1" t="s">
        <v>79</v>
      </c>
      <c r="C8" s="1" t="s">
        <v>257</v>
      </c>
      <c r="D8" s="1" t="s">
        <v>149</v>
      </c>
      <c r="E8" s="1" t="s">
        <v>258</v>
      </c>
      <c r="F8" s="1" t="s">
        <v>79</v>
      </c>
      <c r="G8" s="1" t="s">
        <v>80</v>
      </c>
      <c r="H8" s="1" t="s">
        <v>234</v>
      </c>
      <c r="I8" s="1" t="s">
        <v>259</v>
      </c>
      <c r="J8" s="1" t="s">
        <v>236</v>
      </c>
      <c r="K8" s="1" t="s">
        <v>259</v>
      </c>
      <c r="L8" s="1" t="s">
        <v>259</v>
      </c>
      <c r="M8" s="1" t="s">
        <v>237</v>
      </c>
      <c r="N8" s="1" t="s">
        <v>237</v>
      </c>
      <c r="O8" s="1" t="s">
        <v>238</v>
      </c>
      <c r="P8" s="1" t="s">
        <v>239</v>
      </c>
      <c r="Q8" s="1" t="s">
        <v>260</v>
      </c>
      <c r="R8" s="1" t="s">
        <v>72</v>
      </c>
      <c r="S8" s="1" t="s">
        <v>34</v>
      </c>
      <c r="T8" s="1" t="s">
        <v>241</v>
      </c>
    </row>
    <row r="9" s="1" customFormat="1" spans="1:20">
      <c r="A9" s="1" t="s">
        <v>91</v>
      </c>
      <c r="B9" s="1" t="s">
        <v>79</v>
      </c>
      <c r="C9" s="1" t="s">
        <v>261</v>
      </c>
      <c r="D9" s="1" t="s">
        <v>93</v>
      </c>
      <c r="E9" s="1" t="s">
        <v>262</v>
      </c>
      <c r="F9" s="1" t="s">
        <v>79</v>
      </c>
      <c r="G9" s="1" t="s">
        <v>80</v>
      </c>
      <c r="H9" s="1" t="s">
        <v>234</v>
      </c>
      <c r="I9" s="1" t="s">
        <v>263</v>
      </c>
      <c r="J9" s="1" t="s">
        <v>236</v>
      </c>
      <c r="K9" s="1" t="s">
        <v>263</v>
      </c>
      <c r="L9" s="1" t="s">
        <v>263</v>
      </c>
      <c r="M9" s="1" t="s">
        <v>237</v>
      </c>
      <c r="N9" s="1" t="s">
        <v>237</v>
      </c>
      <c r="O9" s="1" t="s">
        <v>238</v>
      </c>
      <c r="P9" s="1" t="s">
        <v>239</v>
      </c>
      <c r="Q9" s="1" t="s">
        <v>264</v>
      </c>
      <c r="R9" s="1" t="s">
        <v>72</v>
      </c>
      <c r="S9" s="1" t="s">
        <v>34</v>
      </c>
      <c r="T9" s="1" t="s">
        <v>241</v>
      </c>
    </row>
    <row r="10" s="1" customFormat="1" spans="1:20">
      <c r="A10" s="1" t="s">
        <v>170</v>
      </c>
      <c r="B10" s="1" t="s">
        <v>79</v>
      </c>
      <c r="C10" s="1" t="s">
        <v>265</v>
      </c>
      <c r="D10" s="1" t="s">
        <v>266</v>
      </c>
      <c r="E10" s="1" t="s">
        <v>267</v>
      </c>
      <c r="F10" s="1" t="s">
        <v>79</v>
      </c>
      <c r="G10" s="1" t="s">
        <v>80</v>
      </c>
      <c r="H10" s="1" t="s">
        <v>234</v>
      </c>
      <c r="I10" s="1" t="s">
        <v>268</v>
      </c>
      <c r="J10" s="1" t="s">
        <v>236</v>
      </c>
      <c r="K10" s="1" t="s">
        <v>268</v>
      </c>
      <c r="L10" s="1" t="s">
        <v>268</v>
      </c>
      <c r="M10" s="1" t="s">
        <v>237</v>
      </c>
      <c r="N10" s="1" t="s">
        <v>237</v>
      </c>
      <c r="O10" s="1" t="s">
        <v>238</v>
      </c>
      <c r="P10" s="1" t="s">
        <v>239</v>
      </c>
      <c r="Q10" s="1" t="s">
        <v>269</v>
      </c>
      <c r="R10" s="1" t="s">
        <v>72</v>
      </c>
      <c r="S10" s="1" t="s">
        <v>34</v>
      </c>
      <c r="T10" s="1" t="s">
        <v>241</v>
      </c>
    </row>
    <row r="11" s="1" customFormat="1" spans="1:20">
      <c r="A11" s="1" t="s">
        <v>178</v>
      </c>
      <c r="B11" s="1" t="s">
        <v>79</v>
      </c>
      <c r="C11" s="1" t="s">
        <v>270</v>
      </c>
      <c r="D11" s="1" t="s">
        <v>266</v>
      </c>
      <c r="E11" s="1" t="s">
        <v>179</v>
      </c>
      <c r="F11" s="1" t="s">
        <v>79</v>
      </c>
      <c r="G11" s="1" t="s">
        <v>80</v>
      </c>
      <c r="H11" s="1" t="s">
        <v>234</v>
      </c>
      <c r="I11" s="1" t="s">
        <v>271</v>
      </c>
      <c r="J11" s="1" t="s">
        <v>236</v>
      </c>
      <c r="K11" s="1" t="s">
        <v>271</v>
      </c>
      <c r="L11" s="1" t="s">
        <v>271</v>
      </c>
      <c r="M11" s="1" t="s">
        <v>237</v>
      </c>
      <c r="N11" s="1" t="s">
        <v>237</v>
      </c>
      <c r="O11" s="1" t="s">
        <v>238</v>
      </c>
      <c r="P11" s="1" t="s">
        <v>239</v>
      </c>
      <c r="Q11" s="1" t="s">
        <v>272</v>
      </c>
      <c r="R11" s="1" t="s">
        <v>72</v>
      </c>
      <c r="S11" s="1" t="s">
        <v>34</v>
      </c>
      <c r="T11" s="1" t="s">
        <v>241</v>
      </c>
    </row>
    <row r="12" s="1" customFormat="1" spans="1:20">
      <c r="A12" s="1" t="s">
        <v>187</v>
      </c>
      <c r="B12" s="1" t="s">
        <v>79</v>
      </c>
      <c r="C12" s="1" t="s">
        <v>273</v>
      </c>
      <c r="D12" s="1" t="s">
        <v>189</v>
      </c>
      <c r="E12" s="1" t="s">
        <v>190</v>
      </c>
      <c r="F12" s="1" t="s">
        <v>79</v>
      </c>
      <c r="G12" s="1" t="s">
        <v>80</v>
      </c>
      <c r="H12" s="1" t="s">
        <v>234</v>
      </c>
      <c r="I12" s="1" t="s">
        <v>274</v>
      </c>
      <c r="J12" s="1" t="s">
        <v>236</v>
      </c>
      <c r="K12" s="1" t="s">
        <v>274</v>
      </c>
      <c r="L12" s="1" t="s">
        <v>274</v>
      </c>
      <c r="M12" s="1" t="s">
        <v>237</v>
      </c>
      <c r="N12" s="1" t="s">
        <v>237</v>
      </c>
      <c r="O12" s="1" t="s">
        <v>238</v>
      </c>
      <c r="P12" s="1" t="s">
        <v>239</v>
      </c>
      <c r="Q12" s="1" t="s">
        <v>275</v>
      </c>
      <c r="R12" s="1" t="s">
        <v>72</v>
      </c>
      <c r="S12" s="1" t="s">
        <v>34</v>
      </c>
      <c r="T12" s="1" t="s">
        <v>241</v>
      </c>
    </row>
    <row r="13" s="1" customFormat="1" spans="1:20">
      <c r="A13" s="1" t="s">
        <v>202</v>
      </c>
      <c r="B13" s="1" t="s">
        <v>79</v>
      </c>
      <c r="C13" s="1" t="s">
        <v>276</v>
      </c>
      <c r="D13" s="1" t="s">
        <v>101</v>
      </c>
      <c r="E13" s="1" t="s">
        <v>203</v>
      </c>
      <c r="F13" s="1" t="s">
        <v>79</v>
      </c>
      <c r="G13" s="1" t="s">
        <v>80</v>
      </c>
      <c r="H13" s="1" t="s">
        <v>234</v>
      </c>
      <c r="I13" s="1" t="s">
        <v>277</v>
      </c>
      <c r="J13" s="1" t="s">
        <v>236</v>
      </c>
      <c r="K13" s="1" t="s">
        <v>277</v>
      </c>
      <c r="L13" s="1" t="s">
        <v>277</v>
      </c>
      <c r="M13" s="1" t="s">
        <v>237</v>
      </c>
      <c r="N13" s="1" t="s">
        <v>237</v>
      </c>
      <c r="O13" s="1" t="s">
        <v>238</v>
      </c>
      <c r="P13" s="1" t="s">
        <v>239</v>
      </c>
      <c r="Q13" s="1" t="s">
        <v>278</v>
      </c>
      <c r="R13" s="1" t="s">
        <v>72</v>
      </c>
      <c r="S13" s="1" t="s">
        <v>34</v>
      </c>
      <c r="T13" s="1" t="s">
        <v>241</v>
      </c>
    </row>
    <row r="14" s="1" customFormat="1" spans="1:20">
      <c r="A14" s="1" t="s">
        <v>99</v>
      </c>
      <c r="B14" s="1" t="s">
        <v>79</v>
      </c>
      <c r="C14" s="1" t="s">
        <v>279</v>
      </c>
      <c r="D14" s="1" t="s">
        <v>101</v>
      </c>
      <c r="E14" s="1" t="s">
        <v>102</v>
      </c>
      <c r="F14" s="1" t="s">
        <v>79</v>
      </c>
      <c r="G14" s="1" t="s">
        <v>80</v>
      </c>
      <c r="H14" s="1" t="s">
        <v>234</v>
      </c>
      <c r="I14" s="1" t="s">
        <v>277</v>
      </c>
      <c r="J14" s="1" t="s">
        <v>236</v>
      </c>
      <c r="K14" s="1" t="s">
        <v>277</v>
      </c>
      <c r="L14" s="1" t="s">
        <v>277</v>
      </c>
      <c r="M14" s="1" t="s">
        <v>237</v>
      </c>
      <c r="N14" s="1" t="s">
        <v>237</v>
      </c>
      <c r="O14" s="1" t="s">
        <v>238</v>
      </c>
      <c r="P14" s="1" t="s">
        <v>239</v>
      </c>
      <c r="Q14" s="1" t="s">
        <v>280</v>
      </c>
      <c r="R14" s="1" t="s">
        <v>72</v>
      </c>
      <c r="S14" s="1" t="s">
        <v>34</v>
      </c>
      <c r="T14" s="1" t="s">
        <v>241</v>
      </c>
    </row>
    <row r="15" s="1" customFormat="1" spans="1:20">
      <c r="A15" s="1" t="s">
        <v>183</v>
      </c>
      <c r="B15" s="1" t="s">
        <v>79</v>
      </c>
      <c r="C15" s="1" t="s">
        <v>281</v>
      </c>
      <c r="D15" s="1" t="s">
        <v>282</v>
      </c>
      <c r="E15" s="1" t="s">
        <v>186</v>
      </c>
      <c r="F15" s="1" t="s">
        <v>79</v>
      </c>
      <c r="G15" s="1" t="s">
        <v>80</v>
      </c>
      <c r="H15" s="1" t="s">
        <v>234</v>
      </c>
      <c r="I15" s="1" t="s">
        <v>283</v>
      </c>
      <c r="J15" s="1" t="s">
        <v>236</v>
      </c>
      <c r="K15" s="1" t="s">
        <v>283</v>
      </c>
      <c r="L15" s="1" t="s">
        <v>283</v>
      </c>
      <c r="M15" s="1" t="s">
        <v>237</v>
      </c>
      <c r="N15" s="1" t="s">
        <v>237</v>
      </c>
      <c r="O15" s="1" t="s">
        <v>238</v>
      </c>
      <c r="P15" s="1" t="s">
        <v>239</v>
      </c>
      <c r="Q15" s="1" t="s">
        <v>284</v>
      </c>
      <c r="R15" s="1" t="s">
        <v>72</v>
      </c>
      <c r="S15" s="1" t="s">
        <v>34</v>
      </c>
      <c r="T15" s="1" t="s">
        <v>241</v>
      </c>
    </row>
    <row r="16" s="1" customFormat="1" spans="1:20">
      <c r="A16" s="1" t="s">
        <v>115</v>
      </c>
      <c r="B16" s="1" t="s">
        <v>79</v>
      </c>
      <c r="C16" s="1" t="s">
        <v>285</v>
      </c>
      <c r="D16" s="1" t="s">
        <v>117</v>
      </c>
      <c r="E16" s="1" t="s">
        <v>118</v>
      </c>
      <c r="F16" s="1" t="s">
        <v>79</v>
      </c>
      <c r="G16" s="1" t="s">
        <v>80</v>
      </c>
      <c r="H16" s="1" t="s">
        <v>234</v>
      </c>
      <c r="I16" s="1" t="s">
        <v>286</v>
      </c>
      <c r="J16" s="1" t="s">
        <v>236</v>
      </c>
      <c r="K16" s="1" t="s">
        <v>286</v>
      </c>
      <c r="L16" s="1" t="s">
        <v>286</v>
      </c>
      <c r="M16" s="1" t="s">
        <v>237</v>
      </c>
      <c r="N16" s="1" t="s">
        <v>237</v>
      </c>
      <c r="O16" s="1" t="s">
        <v>238</v>
      </c>
      <c r="P16" s="1" t="s">
        <v>239</v>
      </c>
      <c r="Q16" s="1" t="s">
        <v>287</v>
      </c>
      <c r="R16" s="1" t="s">
        <v>72</v>
      </c>
      <c r="S16" s="1" t="s">
        <v>34</v>
      </c>
      <c r="T16" s="1" t="s">
        <v>241</v>
      </c>
    </row>
    <row r="17" s="1" customFormat="1" spans="1:20">
      <c r="A17" s="1" t="s">
        <v>107</v>
      </c>
      <c r="B17" s="1" t="s">
        <v>79</v>
      </c>
      <c r="C17" s="1" t="s">
        <v>288</v>
      </c>
      <c r="D17" s="1" t="s">
        <v>109</v>
      </c>
      <c r="E17" s="1" t="s">
        <v>110</v>
      </c>
      <c r="F17" s="1" t="s">
        <v>79</v>
      </c>
      <c r="G17" s="1" t="s">
        <v>80</v>
      </c>
      <c r="H17" s="1" t="s">
        <v>234</v>
      </c>
      <c r="I17" s="1" t="s">
        <v>283</v>
      </c>
      <c r="J17" s="1" t="s">
        <v>236</v>
      </c>
      <c r="K17" s="1" t="s">
        <v>283</v>
      </c>
      <c r="L17" s="1" t="s">
        <v>283</v>
      </c>
      <c r="M17" s="1" t="s">
        <v>237</v>
      </c>
      <c r="N17" s="1" t="s">
        <v>237</v>
      </c>
      <c r="O17" s="1" t="s">
        <v>238</v>
      </c>
      <c r="P17" s="1" t="s">
        <v>239</v>
      </c>
      <c r="Q17" s="1" t="s">
        <v>289</v>
      </c>
      <c r="R17" s="1" t="s">
        <v>72</v>
      </c>
      <c r="S17" s="1" t="s">
        <v>34</v>
      </c>
      <c r="T17" s="1" t="s">
        <v>241</v>
      </c>
    </row>
    <row r="18" s="1" customFormat="1" spans="1:20">
      <c r="A18" s="1" t="s">
        <v>131</v>
      </c>
      <c r="B18" s="1" t="s">
        <v>79</v>
      </c>
      <c r="C18" s="1" t="s">
        <v>290</v>
      </c>
      <c r="D18" s="1" t="s">
        <v>133</v>
      </c>
      <c r="E18" s="1" t="s">
        <v>134</v>
      </c>
      <c r="F18" s="1" t="s">
        <v>79</v>
      </c>
      <c r="G18" s="1" t="s">
        <v>80</v>
      </c>
      <c r="H18" s="1" t="s">
        <v>234</v>
      </c>
      <c r="I18" s="1" t="s">
        <v>291</v>
      </c>
      <c r="J18" s="1" t="s">
        <v>236</v>
      </c>
      <c r="K18" s="1" t="s">
        <v>291</v>
      </c>
      <c r="L18" s="1" t="s">
        <v>291</v>
      </c>
      <c r="M18" s="1" t="s">
        <v>237</v>
      </c>
      <c r="N18" s="1" t="s">
        <v>237</v>
      </c>
      <c r="O18" s="1" t="s">
        <v>238</v>
      </c>
      <c r="P18" s="1" t="s">
        <v>239</v>
      </c>
      <c r="Q18" s="1" t="s">
        <v>292</v>
      </c>
      <c r="R18" s="1" t="s">
        <v>72</v>
      </c>
      <c r="S18" s="1" t="s">
        <v>34</v>
      </c>
      <c r="T18" s="1" t="s">
        <v>241</v>
      </c>
    </row>
    <row r="19" s="1" customFormat="1" spans="1:20">
      <c r="A19" s="1" t="s">
        <v>139</v>
      </c>
      <c r="B19" s="1" t="s">
        <v>79</v>
      </c>
      <c r="C19" s="1" t="s">
        <v>293</v>
      </c>
      <c r="D19" s="1" t="s">
        <v>294</v>
      </c>
      <c r="E19" s="1" t="s">
        <v>142</v>
      </c>
      <c r="F19" s="1" t="s">
        <v>79</v>
      </c>
      <c r="G19" s="1" t="s">
        <v>80</v>
      </c>
      <c r="H19" s="1" t="s">
        <v>234</v>
      </c>
      <c r="I19" s="1" t="s">
        <v>295</v>
      </c>
      <c r="J19" s="1" t="s">
        <v>236</v>
      </c>
      <c r="K19" s="1" t="s">
        <v>295</v>
      </c>
      <c r="L19" s="1" t="s">
        <v>295</v>
      </c>
      <c r="M19" s="1" t="s">
        <v>237</v>
      </c>
      <c r="N19" s="1" t="s">
        <v>237</v>
      </c>
      <c r="O19" s="1" t="s">
        <v>238</v>
      </c>
      <c r="P19" s="1" t="s">
        <v>239</v>
      </c>
      <c r="Q19" s="1" t="s">
        <v>296</v>
      </c>
      <c r="R19" s="1" t="s">
        <v>72</v>
      </c>
      <c r="S19" s="1" t="s">
        <v>34</v>
      </c>
      <c r="T19" s="1" t="s">
        <v>241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2021-10-12T02:53:22Z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FD6A378527784A149F13E5E3F5902AB9</vt:lpwstr>
  </property>
</Properties>
</file>