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<sst xmlns="http://schemas.openxmlformats.org/spreadsheetml/2006/main" count="886" uniqueCount="252">
  <si>
    <t>去哪儿网酒店预付对账单</t>
  </si>
  <si>
    <t>供应商名称：</t>
  </si>
  <si>
    <t>趣悠游</t>
  </si>
  <si>
    <t>结算周期：</t>
  </si>
  <si>
    <t>2021-10-04至2021-10-10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</si>
  <si>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</si>
  <si>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</si>
  <si>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</si>
  <si>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</si>
  <si>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</si>
  <si>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</si>
  <si>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</si>
  <si>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</si>
  <si>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</si>
  <si>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</si>
  <si>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</si>
  <si>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</si>
  <si>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</si>
  <si>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</si>
  <si>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</si>
  <si>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¥12,024.00</t>
  </si>
  <si>
    <t>¥1,429.00</t>
  </si>
  <si>
    <t>¥883.00</t>
  </si>
  <si>
    <t>¥9,712.00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</si>
  <si>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</si>
  <si>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</si>
  <si>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</si>
  <si>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</si>
  <si>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</si>
  <si>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</si>
  <si>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</si>
  <si>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</si>
  <si>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</si>
  <si>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</si>
  <si>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</si>
  <si>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</si>
  <si>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</si>
  <si>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</si>
  <si>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</si>
  <si>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</si>
  <si>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</si>
  <si>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</si>
  <si>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</si>
  <si>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</si>
  <si>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</si>
  <si>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</si>
  <si>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</si>
  <si>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</si>
  <si>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</si>
  <si>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</si>
  <si>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</si>
  <si>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</si>
  <si>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</si>
  <si>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</si>
  <si>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</si>
  <si>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</si>
  <si>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</si>
  <si>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</si>
  <si>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</si>
  <si>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</si>
  <si>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</si>
  <si>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</si>
  <si>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</si>
  <si>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</si>
  <si>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</si>
  <si>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</si>
  <si>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</si>
  <si>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</si>
  <si>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</si>
  <si>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</si>
  <si>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702774926002</t>
  </si>
  <si>
    <t>2272007</t>
  </si>
  <si>
    <t>酒店预付</t>
  </si>
  <si>
    <t>否</t>
  </si>
  <si>
    <t>普通</t>
  </si>
  <si>
    <t>197289803</t>
  </si>
  <si>
    <t>曼谷JW万豪酒店</t>
  </si>
  <si>
    <t>1626188</t>
  </si>
  <si>
    <t>ZHONG/YICHENG</t>
  </si>
  <si>
    <t>2021-10-03</t>
  </si>
  <si>
    <t>2021-10-04</t>
  </si>
  <si>
    <t>¥451.00</t>
  </si>
  <si>
    <t>¥35.00</t>
  </si>
  <si>
    <t>¥416.00</t>
  </si>
  <si>
    <t>Deluxe king room</t>
  </si>
  <si>
    <t>WEBSITE</t>
  </si>
  <si>
    <t>702774992810</t>
  </si>
  <si>
    <t>2271814</t>
  </si>
  <si>
    <t>DENG/HAO</t>
  </si>
  <si>
    <t>702767106650</t>
  </si>
  <si>
    <t>2265889</t>
  </si>
  <si>
    <t>197319656</t>
  </si>
  <si>
    <t>莫斯科伊兹麦洛娃三角洲酒店</t>
  </si>
  <si>
    <t>MA/XIN</t>
  </si>
  <si>
    <t>2021-09-26</t>
  </si>
  <si>
    <t>2021-09-27</t>
  </si>
  <si>
    <t>¥1,533.00</t>
  </si>
  <si>
    <t>¥122.00</t>
  </si>
  <si>
    <t>¥1,411.00</t>
  </si>
  <si>
    <t>Standard Double Room</t>
  </si>
  <si>
    <t>702766241492</t>
  </si>
  <si>
    <t>2264627</t>
  </si>
  <si>
    <t>197288642</t>
  </si>
  <si>
    <t>维也纳万丽酒店 - 万豪生活酒店</t>
  </si>
  <si>
    <t>Zhang/Wenjian|Wang/Xiaolei</t>
  </si>
  <si>
    <t>2021-09-25</t>
  </si>
  <si>
    <t>2021-09-30</t>
  </si>
  <si>
    <t>¥2,552.00</t>
  </si>
  <si>
    <t>¥197.00</t>
  </si>
  <si>
    <t>¥2,355.00</t>
  </si>
  <si>
    <t>Standard King Guest room</t>
  </si>
  <si>
    <t>702775627013</t>
  </si>
  <si>
    <t>2272541</t>
  </si>
  <si>
    <t>2021-10-05</t>
  </si>
  <si>
    <t>¥472.00</t>
  </si>
  <si>
    <t>¥46.00</t>
  </si>
  <si>
    <t>¥426.00</t>
  </si>
  <si>
    <t>702775137927</t>
  </si>
  <si>
    <t>2272526</t>
  </si>
  <si>
    <t>702776211213</t>
  </si>
  <si>
    <t>2273142</t>
  </si>
  <si>
    <t>2021-10-06</t>
  </si>
  <si>
    <t>¥471.00</t>
  </si>
  <si>
    <t>¥425.00</t>
  </si>
  <si>
    <t>702776348070</t>
  </si>
  <si>
    <t>2273135</t>
  </si>
  <si>
    <t>702777373344</t>
  </si>
  <si>
    <t>2273536</t>
  </si>
  <si>
    <t>197295440</t>
  </si>
  <si>
    <t>隆齐素坤逸阿卡迪亚套房康帕斯酒店</t>
  </si>
  <si>
    <t>SONGZHICHEN/SONGZHICHEN</t>
  </si>
  <si>
    <t>2021-10-11</t>
  </si>
  <si>
    <t>2021-10-15</t>
  </si>
  <si>
    <t>¥1,028.00</t>
  </si>
  <si>
    <t>2021-10-06 09:02:54</t>
  </si>
  <si>
    <t>Superior 1 Bedroom Suite</t>
  </si>
  <si>
    <t>702776188887</t>
  </si>
  <si>
    <t>2273186</t>
  </si>
  <si>
    <t>197280359</t>
  </si>
  <si>
    <t>迪拜克里克喜来登酒店</t>
  </si>
  <si>
    <t>SONG/XIN</t>
  </si>
  <si>
    <t>¥818.00</t>
  </si>
  <si>
    <t>¥82.00</t>
  </si>
  <si>
    <t>¥736.00</t>
  </si>
  <si>
    <t>Deluxe  City view Room</t>
  </si>
  <si>
    <t>702774207135</t>
  </si>
  <si>
    <t>2271791</t>
  </si>
  <si>
    <t>197294303</t>
  </si>
  <si>
    <t>莫斯科阿兹姆特图拉酒店</t>
  </si>
  <si>
    <t>LIANG/HANYONG</t>
  </si>
  <si>
    <t>¥844.00</t>
  </si>
  <si>
    <t>¥66.00</t>
  </si>
  <si>
    <t>¥778.00</t>
  </si>
  <si>
    <t>twin room</t>
  </si>
  <si>
    <t>702753633459</t>
  </si>
  <si>
    <t>2251505</t>
  </si>
  <si>
    <t>199564541</t>
  </si>
  <si>
    <t>科隆万怡酒店</t>
  </si>
  <si>
    <t>ZHANG/QI|MA/XIAOHUI</t>
  </si>
  <si>
    <t>2021-09-12</t>
  </si>
  <si>
    <t>¥1,472.00</t>
  </si>
  <si>
    <t>¥111.00</t>
  </si>
  <si>
    <t>¥1,361.00</t>
  </si>
  <si>
    <t>deluxe king room</t>
  </si>
  <si>
    <t>702775676547</t>
  </si>
  <si>
    <t>2272548</t>
  </si>
  <si>
    <t>221842427</t>
  </si>
  <si>
    <t>澳门新丽华酒店</t>
  </si>
  <si>
    <t>CHEN/LONGZHU</t>
  </si>
  <si>
    <t>2021-10-09</t>
  </si>
  <si>
    <t>¥588.00</t>
  </si>
  <si>
    <t>¥51.00</t>
  </si>
  <si>
    <t>¥537.00</t>
  </si>
  <si>
    <t>Standard Room</t>
  </si>
  <si>
    <t>702780059794</t>
  </si>
  <si>
    <t>2274808</t>
  </si>
  <si>
    <t>221839718</t>
  </si>
  <si>
    <t>澳门金龙酒店</t>
  </si>
  <si>
    <t>LAM/KWUNHUNG</t>
  </si>
  <si>
    <t>2021-10-10</t>
  </si>
  <si>
    <t>¥401.00</t>
  </si>
  <si>
    <t>2021-10-09 13:06:25</t>
  </si>
  <si>
    <t>DOUBLE STANDARD</t>
  </si>
  <si>
    <t>合计</t>
  </si>
  <si>
    <t/>
  </si>
  <si>
    <t>¥10,595.00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</si>
  <si>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</si>
  <si>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</si>
  <si>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</si>
  <si>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</si>
  <si>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</si>
  <si>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</si>
  <si>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</si>
  <si>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</si>
  <si>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</si>
  <si>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A211012111518481</t>
  </si>
  <si>
    <t>A211012111532481</t>
  </si>
  <si>
    <r>
      <t>总计：</t>
    </r>
    <r>
      <rPr>
        <sz val="10"/>
        <rFont val="Arial"/>
        <charset val="134"/>
      </rPr>
      <t>9712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</si>
  <si>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</si>
  <si>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</si>
  <si>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</si>
  <si>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</si>
  <si>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</si>
  <si>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</si>
  <si>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</si>
  <si>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</si>
  <si>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</si>
  <si>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</si>
  <si>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</si>
  <si>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</si>
  <si>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</si>
  <si>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</si>
  <si>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</si>
  <si>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</si>
  <si>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ZHANG QI,MA XIAOHUI</t>
  </si>
  <si>
    <t>退房日周结</t>
  </si>
  <si>
    <t>1361.00</t>
  </si>
  <si>
    <t>RMB</t>
  </si>
  <si>
    <t>0</t>
  </si>
  <si>
    <t>0.00</t>
  </si>
  <si>
    <t>趣悠游国际直连</t>
  </si>
  <si>
    <t>2021-09-12 18:26:24</t>
  </si>
  <si>
    <t>广州汇登信息科技有限公司</t>
  </si>
  <si>
    <t>直连</t>
  </si>
  <si>
    <t>Zhang Wenjian,Wang Xiaolei</t>
  </si>
  <si>
    <t>2355.00</t>
  </si>
  <si>
    <t>2021-09-25 19:33:05</t>
  </si>
  <si>
    <t>MA XIN</t>
  </si>
  <si>
    <t>1410.99</t>
  </si>
  <si>
    <t>2021-09-26 23:36:09</t>
  </si>
  <si>
    <t>LIANG HANYONG</t>
  </si>
  <si>
    <t>778.00</t>
  </si>
  <si>
    <t>2021-10-03 01:04:23</t>
  </si>
  <si>
    <t>DENG HAO</t>
  </si>
  <si>
    <t>416.00</t>
  </si>
  <si>
    <t>2021-10-03 13:15:25</t>
  </si>
  <si>
    <t>直采</t>
  </si>
  <si>
    <t>ZHONG YICHENG</t>
  </si>
  <si>
    <t>2021-10-03 16:53:34</t>
  </si>
  <si>
    <t>426.00</t>
  </si>
  <si>
    <t>2021-10-04 12:35:56</t>
  </si>
  <si>
    <t>2021-10-04 14:03:37</t>
  </si>
  <si>
    <t>CHEN LONGZHU</t>
  </si>
  <si>
    <t>537.00</t>
  </si>
  <si>
    <t>2021-10-04 12:49:01</t>
  </si>
  <si>
    <t>425.00</t>
  </si>
  <si>
    <t>2021-10-05 14:08:33</t>
  </si>
  <si>
    <t>2021-10-05 14:25:04</t>
  </si>
  <si>
    <t>迪拜河喜来登大酒店</t>
  </si>
  <si>
    <t>SONG XIN</t>
  </si>
  <si>
    <t>736.00</t>
  </si>
  <si>
    <t>2021-10-05 15:04:05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</si>
</sst>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7" borderId="15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16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88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81</v>
      </c>
      <c r="S3" s="12" t="s">
        <v>19</v>
      </c>
      <c r="T3" s="7"/>
      <c r="U3" s="11" t="s">
        <v>19</v>
      </c>
      <c r="V3" s="11" t="s">
        <v>81</v>
      </c>
      <c r="W3" s="12" t="s">
        <v>82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83</v>
      </c>
      <c r="AD3" t="s">
        <v>6</v>
      </c>
      <c r="AE3" t="s">
        <v>84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89</v>
      </c>
      <c r="B4" s="6" t="s">
        <v>90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91</v>
      </c>
      <c r="H4" s="7" t="s">
        <v>92</v>
      </c>
      <c r="I4" s="7" t="s">
        <v>77</v>
      </c>
      <c r="J4" s="7" t="s">
        <v>2</v>
      </c>
      <c r="K4" s="7" t="s">
        <v>93</v>
      </c>
      <c r="L4" s="7">
        <v>1</v>
      </c>
      <c r="M4" s="7">
        <v>7</v>
      </c>
      <c r="N4" s="7" t="s">
        <v>94</v>
      </c>
      <c r="O4" s="7" t="s">
        <v>95</v>
      </c>
      <c r="P4" s="7" t="s">
        <v>80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100</v>
      </c>
      <c r="B5" s="6" t="s">
        <v>101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102</v>
      </c>
      <c r="H5" s="7" t="s">
        <v>103</v>
      </c>
      <c r="I5" s="7" t="s">
        <v>77</v>
      </c>
      <c r="J5" s="7" t="s">
        <v>2</v>
      </c>
      <c r="K5" s="7" t="s">
        <v>104</v>
      </c>
      <c r="L5" s="7">
        <v>1</v>
      </c>
      <c r="M5" s="7">
        <v>4</v>
      </c>
      <c r="N5" s="7" t="s">
        <v>105</v>
      </c>
      <c r="O5" s="7" t="s">
        <v>106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 t="s">
        <v>112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75</v>
      </c>
      <c r="H6" s="7" t="s">
        <v>76</v>
      </c>
      <c r="I6" s="7" t="s">
        <v>77</v>
      </c>
      <c r="J6" s="7" t="s">
        <v>2</v>
      </c>
      <c r="K6" s="7" t="s">
        <v>88</v>
      </c>
      <c r="L6" s="7">
        <v>1</v>
      </c>
      <c r="M6" s="7">
        <v>1</v>
      </c>
      <c r="N6" s="7" t="s">
        <v>80</v>
      </c>
      <c r="O6" s="7" t="s">
        <v>80</v>
      </c>
      <c r="P6" s="7" t="s">
        <v>113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84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117</v>
      </c>
      <c r="B7" s="6" t="s">
        <v>118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75</v>
      </c>
      <c r="H7" s="7" t="s">
        <v>76</v>
      </c>
      <c r="I7" s="7" t="s">
        <v>77</v>
      </c>
      <c r="J7" s="7" t="s">
        <v>2</v>
      </c>
      <c r="K7" s="7" t="s">
        <v>78</v>
      </c>
      <c r="L7" s="7">
        <v>1</v>
      </c>
      <c r="M7" s="7">
        <v>1</v>
      </c>
      <c r="N7" s="7" t="s">
        <v>80</v>
      </c>
      <c r="O7" s="7" t="s">
        <v>80</v>
      </c>
      <c r="P7" s="7" t="s">
        <v>113</v>
      </c>
      <c r="Q7" s="7"/>
      <c r="R7" s="11" t="s">
        <v>114</v>
      </c>
      <c r="S7" s="12" t="s">
        <v>19</v>
      </c>
      <c r="T7" s="7"/>
      <c r="U7" s="11" t="s">
        <v>19</v>
      </c>
      <c r="V7" s="11" t="s">
        <v>114</v>
      </c>
      <c r="W7" s="12" t="s">
        <v>115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116</v>
      </c>
      <c r="AD7" t="s">
        <v>6</v>
      </c>
      <c r="AE7" t="s">
        <v>84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119</v>
      </c>
      <c r="B8" s="6" t="s">
        <v>120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75</v>
      </c>
      <c r="H8" s="7" t="s">
        <v>76</v>
      </c>
      <c r="I8" s="7" t="s">
        <v>77</v>
      </c>
      <c r="J8" s="7" t="s">
        <v>2</v>
      </c>
      <c r="K8" s="7" t="s">
        <v>88</v>
      </c>
      <c r="L8" s="7">
        <v>1</v>
      </c>
      <c r="M8" s="7">
        <v>1</v>
      </c>
      <c r="N8" s="7" t="s">
        <v>113</v>
      </c>
      <c r="O8" s="7" t="s">
        <v>113</v>
      </c>
      <c r="P8" s="7" t="s">
        <v>121</v>
      </c>
      <c r="Q8" s="7"/>
      <c r="R8" s="11" t="s">
        <v>122</v>
      </c>
      <c r="S8" s="12" t="s">
        <v>19</v>
      </c>
      <c r="T8" s="7"/>
      <c r="U8" s="11" t="s">
        <v>19</v>
      </c>
      <c r="V8" s="11" t="s">
        <v>122</v>
      </c>
      <c r="W8" s="12" t="s">
        <v>115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123</v>
      </c>
      <c r="AD8" t="s">
        <v>6</v>
      </c>
      <c r="AE8" t="s">
        <v>84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124</v>
      </c>
      <c r="B9" s="6" t="s">
        <v>125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75</v>
      </c>
      <c r="H9" s="7" t="s">
        <v>76</v>
      </c>
      <c r="I9" s="7" t="s">
        <v>77</v>
      </c>
      <c r="J9" s="7" t="s">
        <v>2</v>
      </c>
      <c r="K9" s="7" t="s">
        <v>78</v>
      </c>
      <c r="L9" s="7">
        <v>1</v>
      </c>
      <c r="M9" s="7">
        <v>1</v>
      </c>
      <c r="N9" s="7" t="s">
        <v>113</v>
      </c>
      <c r="O9" s="7" t="s">
        <v>113</v>
      </c>
      <c r="P9" s="7" t="s">
        <v>121</v>
      </c>
      <c r="Q9" s="7"/>
      <c r="R9" s="11" t="s">
        <v>122</v>
      </c>
      <c r="S9" s="12" t="s">
        <v>19</v>
      </c>
      <c r="T9" s="7"/>
      <c r="U9" s="11" t="s">
        <v>19</v>
      </c>
      <c r="V9" s="11" t="s">
        <v>122</v>
      </c>
      <c r="W9" s="12" t="s">
        <v>115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123</v>
      </c>
      <c r="AD9" t="s">
        <v>6</v>
      </c>
      <c r="AE9" t="s">
        <v>84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126</v>
      </c>
      <c r="B10" s="6" t="s">
        <v>127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128</v>
      </c>
      <c r="H10" s="7" t="s">
        <v>129</v>
      </c>
      <c r="I10" s="7" t="s">
        <v>77</v>
      </c>
      <c r="J10" s="7" t="s">
        <v>2</v>
      </c>
      <c r="K10" s="7" t="s">
        <v>130</v>
      </c>
      <c r="L10" s="7">
        <v>1</v>
      </c>
      <c r="M10" s="7">
        <v>4</v>
      </c>
      <c r="N10" s="7" t="s">
        <v>121</v>
      </c>
      <c r="O10" s="7" t="s">
        <v>131</v>
      </c>
      <c r="P10" s="7" t="s">
        <v>132</v>
      </c>
      <c r="Q10" s="7"/>
      <c r="R10" s="11" t="s">
        <v>133</v>
      </c>
      <c r="S10" s="12" t="s">
        <v>133</v>
      </c>
      <c r="T10" s="7" t="s">
        <v>134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135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136</v>
      </c>
      <c r="B11" s="6" t="s">
        <v>137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138</v>
      </c>
      <c r="H11" s="7" t="s">
        <v>139</v>
      </c>
      <c r="I11" s="7" t="s">
        <v>77</v>
      </c>
      <c r="J11" s="7" t="s">
        <v>2</v>
      </c>
      <c r="K11" s="7" t="s">
        <v>140</v>
      </c>
      <c r="L11" s="7">
        <v>1</v>
      </c>
      <c r="M11" s="7">
        <v>1</v>
      </c>
      <c r="N11" s="7" t="s">
        <v>113</v>
      </c>
      <c r="O11" s="7" t="s">
        <v>113</v>
      </c>
      <c r="P11" s="7" t="s">
        <v>121</v>
      </c>
      <c r="Q11" s="7"/>
      <c r="R11" s="11" t="s">
        <v>141</v>
      </c>
      <c r="S11" s="12" t="s">
        <v>19</v>
      </c>
      <c r="T11" s="7"/>
      <c r="U11" s="11" t="s">
        <v>19</v>
      </c>
      <c r="V11" s="11" t="s">
        <v>141</v>
      </c>
      <c r="W11" s="12" t="s">
        <v>142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143</v>
      </c>
      <c r="AD11" t="s">
        <v>6</v>
      </c>
      <c r="AE11" t="s">
        <v>144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145</v>
      </c>
      <c r="B12" s="6" t="s">
        <v>146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147</v>
      </c>
      <c r="H12" s="7" t="s">
        <v>148</v>
      </c>
      <c r="I12" s="7" t="s">
        <v>77</v>
      </c>
      <c r="J12" s="7" t="s">
        <v>2</v>
      </c>
      <c r="K12" s="7" t="s">
        <v>149</v>
      </c>
      <c r="L12" s="7">
        <v>1</v>
      </c>
      <c r="M12" s="7">
        <v>2</v>
      </c>
      <c r="N12" s="7" t="s">
        <v>79</v>
      </c>
      <c r="O12" s="7" t="s">
        <v>80</v>
      </c>
      <c r="P12" s="7" t="s">
        <v>121</v>
      </c>
      <c r="Q12" s="7"/>
      <c r="R12" s="11" t="s">
        <v>150</v>
      </c>
      <c r="S12" s="12" t="s">
        <v>19</v>
      </c>
      <c r="T12" s="7"/>
      <c r="U12" s="11" t="s">
        <v>19</v>
      </c>
      <c r="V12" s="11" t="s">
        <v>150</v>
      </c>
      <c r="W12" s="12" t="s">
        <v>151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152</v>
      </c>
      <c r="AD12" t="s">
        <v>6</v>
      </c>
      <c r="AE12" t="s">
        <v>153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154</v>
      </c>
      <c r="B13" s="6" t="s">
        <v>155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156</v>
      </c>
      <c r="H13" s="7" t="s">
        <v>157</v>
      </c>
      <c r="I13" s="7" t="s">
        <v>77</v>
      </c>
      <c r="J13" s="7" t="s">
        <v>2</v>
      </c>
      <c r="K13" s="7" t="s">
        <v>158</v>
      </c>
      <c r="L13" s="7">
        <v>1</v>
      </c>
      <c r="M13" s="7">
        <v>2</v>
      </c>
      <c r="N13" s="7" t="s">
        <v>159</v>
      </c>
      <c r="O13" s="7" t="s">
        <v>80</v>
      </c>
      <c r="P13" s="7" t="s">
        <v>121</v>
      </c>
      <c r="Q13" s="7"/>
      <c r="R13" s="11" t="s">
        <v>160</v>
      </c>
      <c r="S13" s="12" t="s">
        <v>19</v>
      </c>
      <c r="T13" s="7"/>
      <c r="U13" s="11" t="s">
        <v>19</v>
      </c>
      <c r="V13" s="11" t="s">
        <v>160</v>
      </c>
      <c r="W13" s="12" t="s">
        <v>161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162</v>
      </c>
      <c r="AD13" t="s">
        <v>6</v>
      </c>
      <c r="AE13" t="s">
        <v>163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164</v>
      </c>
      <c r="B14" s="6" t="s">
        <v>165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166</v>
      </c>
      <c r="H14" s="7" t="s">
        <v>167</v>
      </c>
      <c r="I14" s="7" t="s">
        <v>77</v>
      </c>
      <c r="J14" s="7" t="s">
        <v>2</v>
      </c>
      <c r="K14" s="7" t="s">
        <v>168</v>
      </c>
      <c r="L14" s="7">
        <v>1</v>
      </c>
      <c r="M14" s="7">
        <v>3</v>
      </c>
      <c r="N14" s="7" t="s">
        <v>80</v>
      </c>
      <c r="O14" s="7" t="s">
        <v>121</v>
      </c>
      <c r="P14" s="7" t="s">
        <v>169</v>
      </c>
      <c r="Q14" s="7"/>
      <c r="R14" s="11" t="s">
        <v>170</v>
      </c>
      <c r="S14" s="12" t="s">
        <v>19</v>
      </c>
      <c r="T14" s="7"/>
      <c r="U14" s="11" t="s">
        <v>19</v>
      </c>
      <c r="V14" s="11" t="s">
        <v>170</v>
      </c>
      <c r="W14" s="12" t="s">
        <v>171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174</v>
      </c>
      <c r="B15" s="6" t="s">
        <v>175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176</v>
      </c>
      <c r="H15" s="7" t="s">
        <v>177</v>
      </c>
      <c r="I15" s="7" t="s">
        <v>77</v>
      </c>
      <c r="J15" s="7" t="s">
        <v>2</v>
      </c>
      <c r="K15" s="7" t="s">
        <v>178</v>
      </c>
      <c r="L15" s="7">
        <v>1</v>
      </c>
      <c r="M15" s="7">
        <v>1</v>
      </c>
      <c r="N15" s="7" t="s">
        <v>169</v>
      </c>
      <c r="O15" s="7" t="s">
        <v>169</v>
      </c>
      <c r="P15" s="7" t="s">
        <v>179</v>
      </c>
      <c r="Q15" s="7"/>
      <c r="R15" s="11" t="s">
        <v>180</v>
      </c>
      <c r="S15" s="12" t="s">
        <v>180</v>
      </c>
      <c r="T15" s="7" t="s">
        <v>181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182</v>
      </c>
      <c r="AF15" t="s">
        <v>85</v>
      </c>
      <c r="AG15" t="s">
        <v>73</v>
      </c>
      <c r="AH15" t="s">
        <v>19</v>
      </c>
    </row>
    <row r="16" customHeight="1" spans="1:32">
      <c r="A16" s="10" t="s">
        <v>183</v>
      </c>
      <c r="B16" s="10"/>
      <c r="C16" s="10" t="s">
        <v>184</v>
      </c>
      <c r="D16" s="10"/>
      <c r="E16" s="10"/>
      <c r="F16" s="10"/>
      <c r="G16" s="10" t="s">
        <v>184</v>
      </c>
      <c r="H16" s="10" t="s">
        <v>184</v>
      </c>
      <c r="I16" s="10" t="s">
        <v>184</v>
      </c>
      <c r="J16" s="10" t="s">
        <v>184</v>
      </c>
      <c r="K16" s="10" t="s">
        <v>184</v>
      </c>
      <c r="L16" s="10" t="s">
        <v>184</v>
      </c>
      <c r="M16" s="10" t="s">
        <v>184</v>
      </c>
      <c r="N16" s="10" t="s">
        <v>184</v>
      </c>
      <c r="O16" s="10" t="s">
        <v>184</v>
      </c>
      <c r="P16" s="10" t="s">
        <v>184</v>
      </c>
      <c r="Q16" s="10"/>
      <c r="R16" s="13" t="s">
        <v>20</v>
      </c>
      <c r="S16" s="13" t="s">
        <v>21</v>
      </c>
      <c r="T16" s="10" t="s">
        <v>184</v>
      </c>
      <c r="U16" s="13"/>
      <c r="V16" s="13" t="s">
        <v>185</v>
      </c>
      <c r="W16" s="13" t="s">
        <v>22</v>
      </c>
      <c r="X16" s="13"/>
      <c r="Y16" s="13"/>
      <c r="Z16" s="13"/>
      <c r="AA16" s="10"/>
      <c r="AB16" s="13"/>
      <c r="AC16" s="10"/>
      <c r="AD16" s="10" t="s">
        <v>184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186</v>
      </c>
      <c r="B1" s="4" t="s">
        <v>187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188</v>
      </c>
      <c r="H1" s="4" t="s">
        <v>189</v>
      </c>
      <c r="I1" s="4" t="s">
        <v>13</v>
      </c>
      <c r="J1" s="4" t="s">
        <v>17</v>
      </c>
      <c r="K1" s="4" t="s">
        <v>18</v>
      </c>
      <c r="L1" s="9" t="s">
        <v>190</v>
      </c>
      <c r="M1" s="4" t="s">
        <v>191</v>
      </c>
      <c r="N1" s="4" t="s">
        <v>192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A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416</v>
      </c>
      <c r="E2" t="str">
        <f>VLOOKUP(A2,HOP!A:L,12,0)</f>
        <v>416.00</v>
      </c>
      <c r="F2" t="str">
        <f>VLOOKUP(A2,HOP!A:C,3,0)</f>
        <v>2272007</v>
      </c>
      <c r="G2">
        <f>D2-E2</f>
        <v>0</v>
      </c>
      <c r="H2" t="str">
        <f>$H$1&amp;F2</f>
        <v>，2272007</v>
      </c>
      <c r="I2" t="str">
        <f>VLOOKUP(A2,HOP!A:T,20,0)</f>
        <v>直采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416</v>
      </c>
      <c r="E3" t="str">
        <f>VLOOKUP(A3,HOP!A:L,12,0)</f>
        <v>416.00</v>
      </c>
      <c r="F3" t="str">
        <f>VLOOKUP(A3,HOP!A:C,3,0)</f>
        <v>2271814</v>
      </c>
      <c r="G3">
        <f t="shared" ref="G3:G15" si="0">D3-E3</f>
        <v>0</v>
      </c>
      <c r="H3" t="str">
        <f t="shared" ref="H3:H15" si="1">$H$1&amp;F3</f>
        <v>，2271814</v>
      </c>
      <c r="I3" t="str">
        <f>VLOOKUP(A3,HOP!A:T,20,0)</f>
        <v>直采</v>
      </c>
    </row>
    <row r="4" ht="14.25" customHeight="1" spans="1:9">
      <c r="A4" s="6" t="s">
        <v>89</v>
      </c>
      <c r="B4" s="7" t="s">
        <v>95</v>
      </c>
      <c r="C4" s="7" t="s">
        <v>80</v>
      </c>
      <c r="D4" s="3">
        <v>1411</v>
      </c>
      <c r="E4" t="str">
        <f>VLOOKUP(A4,HOP!A:L,12,0)</f>
        <v>1410.99</v>
      </c>
      <c r="F4" t="str">
        <f>VLOOKUP(A4,HOP!A:C,3,0)</f>
        <v>2265889</v>
      </c>
      <c r="G4">
        <f t="shared" si="0"/>
        <v>0.00999999999999091</v>
      </c>
      <c r="H4" t="str">
        <f t="shared" si="1"/>
        <v>，2265889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106</v>
      </c>
      <c r="C5" s="7" t="s">
        <v>80</v>
      </c>
      <c r="D5" s="3">
        <v>2355</v>
      </c>
      <c r="E5" t="str">
        <f>VLOOKUP(A5,HOP!A:L,12,0)</f>
        <v>2355.00</v>
      </c>
      <c r="F5" t="str">
        <f>VLOOKUP(A5,HOP!A:C,3,0)</f>
        <v>2264627</v>
      </c>
      <c r="G5">
        <f t="shared" si="0"/>
        <v>0</v>
      </c>
      <c r="H5" t="str">
        <f t="shared" si="1"/>
        <v>，2264627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80</v>
      </c>
      <c r="C6" s="7" t="s">
        <v>113</v>
      </c>
      <c r="D6" s="3">
        <v>426</v>
      </c>
      <c r="E6" t="str">
        <f>VLOOKUP(A6,HOP!A:L,12,0)</f>
        <v>426.00</v>
      </c>
      <c r="F6" t="str">
        <f>VLOOKUP(A6,HOP!A:C,3,0)</f>
        <v>2272541</v>
      </c>
      <c r="G6">
        <f t="shared" si="0"/>
        <v>0</v>
      </c>
      <c r="H6" t="str">
        <f t="shared" si="1"/>
        <v>，2272541</v>
      </c>
      <c r="I6" t="str">
        <f>VLOOKUP(A6,HOP!A:T,20,0)</f>
        <v>直采</v>
      </c>
    </row>
    <row r="7" ht="14.25" customHeight="1" spans="1:9">
      <c r="A7" s="6" t="s">
        <v>117</v>
      </c>
      <c r="B7" s="7" t="s">
        <v>80</v>
      </c>
      <c r="C7" s="7" t="s">
        <v>113</v>
      </c>
      <c r="D7" s="3">
        <v>426</v>
      </c>
      <c r="E7" t="str">
        <f>VLOOKUP(A7,HOP!A:L,12,0)</f>
        <v>426.00</v>
      </c>
      <c r="F7" t="str">
        <f>VLOOKUP(A7,HOP!A:C,3,0)</f>
        <v>2272526</v>
      </c>
      <c r="G7">
        <f t="shared" si="0"/>
        <v>0</v>
      </c>
      <c r="H7" t="str">
        <f t="shared" si="1"/>
        <v>，2272526</v>
      </c>
      <c r="I7" t="str">
        <f>VLOOKUP(A7,HOP!A:T,20,0)</f>
        <v>直采</v>
      </c>
    </row>
    <row r="8" ht="14.25" customHeight="1" spans="1:9">
      <c r="A8" s="6" t="s">
        <v>119</v>
      </c>
      <c r="B8" s="7" t="s">
        <v>113</v>
      </c>
      <c r="C8" s="7" t="s">
        <v>121</v>
      </c>
      <c r="D8" s="3">
        <v>425</v>
      </c>
      <c r="E8" t="str">
        <f>VLOOKUP(A8,HOP!A:L,12,0)</f>
        <v>425.00</v>
      </c>
      <c r="F8" t="str">
        <f>VLOOKUP(A8,HOP!A:C,3,0)</f>
        <v>2273142</v>
      </c>
      <c r="G8">
        <f t="shared" si="0"/>
        <v>0</v>
      </c>
      <c r="H8" t="str">
        <f t="shared" si="1"/>
        <v>，2273142</v>
      </c>
      <c r="I8" t="str">
        <f>VLOOKUP(A8,HOP!A:T,20,0)</f>
        <v>直采</v>
      </c>
    </row>
    <row r="9" ht="14.25" customHeight="1" spans="1:9">
      <c r="A9" s="6" t="s">
        <v>124</v>
      </c>
      <c r="B9" s="7" t="s">
        <v>113</v>
      </c>
      <c r="C9" s="7" t="s">
        <v>121</v>
      </c>
      <c r="D9" s="3">
        <v>425</v>
      </c>
      <c r="E9" t="str">
        <f>VLOOKUP(A9,HOP!A:L,12,0)</f>
        <v>425.00</v>
      </c>
      <c r="F9" t="str">
        <f>VLOOKUP(A9,HOP!A:C,3,0)</f>
        <v>2273135</v>
      </c>
      <c r="G9">
        <f t="shared" si="0"/>
        <v>0</v>
      </c>
      <c r="H9" t="str">
        <f t="shared" si="1"/>
        <v>，2273135</v>
      </c>
      <c r="I9" t="str">
        <f>VLOOKUP(A9,HOP!A:T,20,0)</f>
        <v>直采</v>
      </c>
    </row>
    <row r="10" ht="14.25" hidden="1" customHeight="1" spans="1:9">
      <c r="A10" s="6" t="s">
        <v>126</v>
      </c>
      <c r="B10" s="7" t="s">
        <v>131</v>
      </c>
      <c r="C10" s="7" t="s">
        <v>132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VLOOKUP(A10,HOP!A:T,20,0)</f>
        <v>#N/A</v>
      </c>
    </row>
    <row r="11" ht="14.25" customHeight="1" spans="1:9">
      <c r="A11" s="6" t="s">
        <v>136</v>
      </c>
      <c r="B11" s="7" t="s">
        <v>113</v>
      </c>
      <c r="C11" s="7" t="s">
        <v>121</v>
      </c>
      <c r="D11" s="3">
        <v>736</v>
      </c>
      <c r="E11" t="str">
        <f>VLOOKUP(A11,HOP!A:L,12,0)</f>
        <v>736.00</v>
      </c>
      <c r="F11" t="str">
        <f>VLOOKUP(A11,HOP!A:C,3,0)</f>
        <v>2273186</v>
      </c>
      <c r="G11">
        <f t="shared" si="0"/>
        <v>0</v>
      </c>
      <c r="H11" t="str">
        <f t="shared" si="1"/>
        <v>，2273186</v>
      </c>
      <c r="I11" t="str">
        <f>VLOOKUP(A11,HOP!A:T,20,0)</f>
        <v>直连</v>
      </c>
    </row>
    <row r="12" ht="14.25" customHeight="1" spans="1:9">
      <c r="A12" s="6" t="s">
        <v>145</v>
      </c>
      <c r="B12" s="7" t="s">
        <v>80</v>
      </c>
      <c r="C12" s="7" t="s">
        <v>121</v>
      </c>
      <c r="D12" s="3">
        <v>778</v>
      </c>
      <c r="E12" t="str">
        <f>VLOOKUP(A12,HOP!A:L,12,0)</f>
        <v>778.00</v>
      </c>
      <c r="F12" t="str">
        <f>VLOOKUP(A12,HOP!A:C,3,0)</f>
        <v>2271791</v>
      </c>
      <c r="G12">
        <f t="shared" si="0"/>
        <v>0</v>
      </c>
      <c r="H12" t="str">
        <f t="shared" si="1"/>
        <v>，2271791</v>
      </c>
      <c r="I12" t="str">
        <f>VLOOKUP(A12,HOP!A:T,20,0)</f>
        <v>直连</v>
      </c>
    </row>
    <row r="13" ht="14.25" customHeight="1" spans="1:9">
      <c r="A13" s="6" t="s">
        <v>154</v>
      </c>
      <c r="B13" s="7" t="s">
        <v>80</v>
      </c>
      <c r="C13" s="7" t="s">
        <v>121</v>
      </c>
      <c r="D13" s="3">
        <v>1361</v>
      </c>
      <c r="E13" t="str">
        <f>VLOOKUP(A13,HOP!A:L,12,0)</f>
        <v>1361.00</v>
      </c>
      <c r="F13" t="str">
        <f>VLOOKUP(A13,HOP!A:C,3,0)</f>
        <v>2251505</v>
      </c>
      <c r="G13">
        <f t="shared" si="0"/>
        <v>0</v>
      </c>
      <c r="H13" t="str">
        <f t="shared" si="1"/>
        <v>，2251505</v>
      </c>
      <c r="I13" t="str">
        <f>VLOOKUP(A13,HOP!A:T,20,0)</f>
        <v>直连</v>
      </c>
    </row>
    <row r="14" ht="14.25" customHeight="1" spans="1:9">
      <c r="A14" s="6" t="s">
        <v>164</v>
      </c>
      <c r="B14" s="7" t="s">
        <v>121</v>
      </c>
      <c r="C14" s="7" t="s">
        <v>169</v>
      </c>
      <c r="D14" s="3">
        <v>537</v>
      </c>
      <c r="E14" t="str">
        <f>VLOOKUP(A14,HOP!A:L,12,0)</f>
        <v>537.00</v>
      </c>
      <c r="F14" t="str">
        <f>VLOOKUP(A14,HOP!A:C,3,0)</f>
        <v>2272548</v>
      </c>
      <c r="G14">
        <f t="shared" si="0"/>
        <v>0</v>
      </c>
      <c r="H14" t="str">
        <f t="shared" si="1"/>
        <v>，2272548</v>
      </c>
      <c r="I14" t="str">
        <f>VLOOKUP(A14,HOP!A:T,20,0)</f>
        <v>直连</v>
      </c>
    </row>
    <row r="15" ht="14.25" hidden="1" customHeight="1" spans="1:9">
      <c r="A15" s="6" t="s">
        <v>174</v>
      </c>
      <c r="B15" s="7" t="s">
        <v>169</v>
      </c>
      <c r="C15" s="7" t="s">
        <v>179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VLOOKUP(A15,HOP!A:T,20,0)</f>
        <v>#N/A</v>
      </c>
    </row>
    <row r="17" spans="4:4">
      <c r="D17" s="3">
        <f>SUM(D2:D16)</f>
        <v>9712</v>
      </c>
    </row>
    <row r="18" ht="14.25" spans="4:4">
      <c r="D18" s="8" t="s">
        <v>23</v>
      </c>
    </row>
    <row r="20" spans="1:1">
      <c r="A20" t="s">
        <v>195</v>
      </c>
    </row>
    <row r="21" spans="1:1">
      <c r="A21" t="s">
        <v>196</v>
      </c>
    </row>
    <row r="22" spans="1:1">
      <c r="A22" s="5" t="s">
        <v>197</v>
      </c>
    </row>
  </sheetData>
  <autoFilter ref="A1:I15">
    <filterColumn colId="3">
      <filters>
        <filter val="416.00"/>
        <filter val="425.00"/>
        <filter val="426.00"/>
        <filter val="537.00"/>
        <filter val="736.00"/>
        <filter val="778.00"/>
        <filter val="2,355.00"/>
        <filter val="1,361.00"/>
        <filter val="1,411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198</v>
      </c>
      <c r="B1" s="2" t="s">
        <v>199</v>
      </c>
      <c r="C1" s="2" t="s">
        <v>200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201</v>
      </c>
      <c r="I1" s="2" t="s">
        <v>202</v>
      </c>
      <c r="J1" s="2" t="s">
        <v>203</v>
      </c>
      <c r="K1" s="2" t="s">
        <v>204</v>
      </c>
      <c r="L1" s="2" t="s">
        <v>205</v>
      </c>
      <c r="M1" s="2" t="s">
        <v>206</v>
      </c>
      <c r="N1" s="2" t="s">
        <v>207</v>
      </c>
      <c r="O1" s="2" t="s">
        <v>208</v>
      </c>
      <c r="P1" s="2" t="s">
        <v>209</v>
      </c>
      <c r="Q1" s="2" t="s">
        <v>210</v>
      </c>
      <c r="R1" s="2" t="s">
        <v>211</v>
      </c>
      <c r="S1" s="2" t="s">
        <v>212</v>
      </c>
      <c r="T1" s="2" t="s">
        <v>213</v>
      </c>
    </row>
    <row r="2" s="1" customFormat="1" spans="1:20">
      <c r="A2" s="1" t="s">
        <v>154</v>
      </c>
      <c r="B2" s="1" t="s">
        <v>159</v>
      </c>
      <c r="C2" s="1" t="s">
        <v>155</v>
      </c>
      <c r="D2" s="1" t="s">
        <v>157</v>
      </c>
      <c r="E2" s="1" t="s">
        <v>214</v>
      </c>
      <c r="F2" s="1" t="s">
        <v>80</v>
      </c>
      <c r="G2" s="1" t="s">
        <v>121</v>
      </c>
      <c r="H2" s="1" t="s">
        <v>215</v>
      </c>
      <c r="I2" s="1" t="s">
        <v>216</v>
      </c>
      <c r="J2" s="1" t="s">
        <v>217</v>
      </c>
      <c r="K2" s="1" t="s">
        <v>216</v>
      </c>
      <c r="L2" s="1" t="s">
        <v>216</v>
      </c>
      <c r="M2" s="1" t="s">
        <v>218</v>
      </c>
      <c r="N2" s="1" t="s">
        <v>218</v>
      </c>
      <c r="O2" s="1" t="s">
        <v>219</v>
      </c>
      <c r="P2" s="1" t="s">
        <v>220</v>
      </c>
      <c r="Q2" s="1" t="s">
        <v>221</v>
      </c>
      <c r="R2" s="1" t="s">
        <v>73</v>
      </c>
      <c r="S2" s="1" t="s">
        <v>222</v>
      </c>
      <c r="T2" s="1" t="s">
        <v>223</v>
      </c>
    </row>
    <row r="3" s="1" customFormat="1" spans="1:20">
      <c r="A3" s="1" t="s">
        <v>100</v>
      </c>
      <c r="B3" s="1" t="s">
        <v>105</v>
      </c>
      <c r="C3" s="1" t="s">
        <v>101</v>
      </c>
      <c r="D3" s="1" t="s">
        <v>103</v>
      </c>
      <c r="E3" s="1" t="s">
        <v>224</v>
      </c>
      <c r="F3" s="1" t="s">
        <v>106</v>
      </c>
      <c r="G3" s="1" t="s">
        <v>80</v>
      </c>
      <c r="H3" s="1" t="s">
        <v>215</v>
      </c>
      <c r="I3" s="1" t="s">
        <v>225</v>
      </c>
      <c r="J3" s="1" t="s">
        <v>217</v>
      </c>
      <c r="K3" s="1" t="s">
        <v>225</v>
      </c>
      <c r="L3" s="1" t="s">
        <v>225</v>
      </c>
      <c r="M3" s="1" t="s">
        <v>218</v>
      </c>
      <c r="N3" s="1" t="s">
        <v>218</v>
      </c>
      <c r="O3" s="1" t="s">
        <v>219</v>
      </c>
      <c r="P3" s="1" t="s">
        <v>220</v>
      </c>
      <c r="Q3" s="1" t="s">
        <v>226</v>
      </c>
      <c r="R3" s="1" t="s">
        <v>73</v>
      </c>
      <c r="S3" s="1" t="s">
        <v>222</v>
      </c>
      <c r="T3" s="1" t="s">
        <v>223</v>
      </c>
    </row>
    <row r="4" s="1" customFormat="1" spans="1:20">
      <c r="A4" s="1" t="s">
        <v>89</v>
      </c>
      <c r="B4" s="1" t="s">
        <v>94</v>
      </c>
      <c r="C4" s="1" t="s">
        <v>90</v>
      </c>
      <c r="D4" s="1" t="s">
        <v>92</v>
      </c>
      <c r="E4" s="1" t="s">
        <v>227</v>
      </c>
      <c r="F4" s="1" t="s">
        <v>95</v>
      </c>
      <c r="G4" s="1" t="s">
        <v>80</v>
      </c>
      <c r="H4" s="1" t="s">
        <v>215</v>
      </c>
      <c r="I4" s="1" t="s">
        <v>228</v>
      </c>
      <c r="J4" s="1" t="s">
        <v>217</v>
      </c>
      <c r="K4" s="1" t="s">
        <v>228</v>
      </c>
      <c r="L4" s="1" t="s">
        <v>228</v>
      </c>
      <c r="M4" s="1" t="s">
        <v>218</v>
      </c>
      <c r="N4" s="1" t="s">
        <v>218</v>
      </c>
      <c r="O4" s="1" t="s">
        <v>219</v>
      </c>
      <c r="P4" s="1" t="s">
        <v>220</v>
      </c>
      <c r="Q4" s="1" t="s">
        <v>229</v>
      </c>
      <c r="R4" s="1" t="s">
        <v>73</v>
      </c>
      <c r="S4" s="1" t="s">
        <v>222</v>
      </c>
      <c r="T4" s="1" t="s">
        <v>223</v>
      </c>
    </row>
    <row r="5" s="1" customFormat="1" spans="1:20">
      <c r="A5" s="1" t="s">
        <v>145</v>
      </c>
      <c r="B5" s="1" t="s">
        <v>79</v>
      </c>
      <c r="C5" s="1" t="s">
        <v>146</v>
      </c>
      <c r="D5" s="1" t="s">
        <v>148</v>
      </c>
      <c r="E5" s="1" t="s">
        <v>230</v>
      </c>
      <c r="F5" s="1" t="s">
        <v>80</v>
      </c>
      <c r="G5" s="1" t="s">
        <v>121</v>
      </c>
      <c r="H5" s="1" t="s">
        <v>215</v>
      </c>
      <c r="I5" s="1" t="s">
        <v>231</v>
      </c>
      <c r="J5" s="1" t="s">
        <v>217</v>
      </c>
      <c r="K5" s="1" t="s">
        <v>231</v>
      </c>
      <c r="L5" s="1" t="s">
        <v>231</v>
      </c>
      <c r="M5" s="1" t="s">
        <v>218</v>
      </c>
      <c r="N5" s="1" t="s">
        <v>218</v>
      </c>
      <c r="O5" s="1" t="s">
        <v>219</v>
      </c>
      <c r="P5" s="1" t="s">
        <v>220</v>
      </c>
      <c r="Q5" s="1" t="s">
        <v>232</v>
      </c>
      <c r="R5" s="1" t="s">
        <v>73</v>
      </c>
      <c r="S5" s="1" t="s">
        <v>222</v>
      </c>
      <c r="T5" s="1" t="s">
        <v>223</v>
      </c>
    </row>
    <row r="6" s="1" customFormat="1" spans="1:20">
      <c r="A6" s="1" t="s">
        <v>86</v>
      </c>
      <c r="B6" s="1" t="s">
        <v>79</v>
      </c>
      <c r="C6" s="1" t="s">
        <v>87</v>
      </c>
      <c r="D6" s="1" t="s">
        <v>76</v>
      </c>
      <c r="E6" s="1" t="s">
        <v>233</v>
      </c>
      <c r="F6" s="1" t="s">
        <v>79</v>
      </c>
      <c r="G6" s="1" t="s">
        <v>80</v>
      </c>
      <c r="H6" s="1" t="s">
        <v>215</v>
      </c>
      <c r="I6" s="1" t="s">
        <v>234</v>
      </c>
      <c r="J6" s="1" t="s">
        <v>217</v>
      </c>
      <c r="K6" s="1" t="s">
        <v>234</v>
      </c>
      <c r="L6" s="1" t="s">
        <v>234</v>
      </c>
      <c r="M6" s="1" t="s">
        <v>218</v>
      </c>
      <c r="N6" s="1" t="s">
        <v>218</v>
      </c>
      <c r="O6" s="1" t="s">
        <v>219</v>
      </c>
      <c r="P6" s="1" t="s">
        <v>220</v>
      </c>
      <c r="Q6" s="1" t="s">
        <v>235</v>
      </c>
      <c r="R6" s="1" t="s">
        <v>73</v>
      </c>
      <c r="S6" s="1" t="s">
        <v>222</v>
      </c>
      <c r="T6" s="1" t="s">
        <v>236</v>
      </c>
    </row>
    <row r="7" s="1" customFormat="1" spans="1:20">
      <c r="A7" s="1" t="s">
        <v>70</v>
      </c>
      <c r="B7" s="1" t="s">
        <v>79</v>
      </c>
      <c r="C7" s="1" t="s">
        <v>71</v>
      </c>
      <c r="D7" s="1" t="s">
        <v>76</v>
      </c>
      <c r="E7" s="1" t="s">
        <v>237</v>
      </c>
      <c r="F7" s="1" t="s">
        <v>79</v>
      </c>
      <c r="G7" s="1" t="s">
        <v>80</v>
      </c>
      <c r="H7" s="1" t="s">
        <v>215</v>
      </c>
      <c r="I7" s="1" t="s">
        <v>234</v>
      </c>
      <c r="J7" s="1" t="s">
        <v>217</v>
      </c>
      <c r="K7" s="1" t="s">
        <v>234</v>
      </c>
      <c r="L7" s="1" t="s">
        <v>234</v>
      </c>
      <c r="M7" s="1" t="s">
        <v>218</v>
      </c>
      <c r="N7" s="1" t="s">
        <v>218</v>
      </c>
      <c r="O7" s="1" t="s">
        <v>219</v>
      </c>
      <c r="P7" s="1" t="s">
        <v>220</v>
      </c>
      <c r="Q7" s="1" t="s">
        <v>238</v>
      </c>
      <c r="R7" s="1" t="s">
        <v>73</v>
      </c>
      <c r="S7" s="1" t="s">
        <v>222</v>
      </c>
      <c r="T7" s="1" t="s">
        <v>236</v>
      </c>
    </row>
    <row r="8" s="1" customFormat="1" spans="1:20">
      <c r="A8" s="1" t="s">
        <v>117</v>
      </c>
      <c r="B8" s="1" t="s">
        <v>80</v>
      </c>
      <c r="C8" s="1" t="s">
        <v>118</v>
      </c>
      <c r="D8" s="1" t="s">
        <v>76</v>
      </c>
      <c r="E8" s="1" t="s">
        <v>237</v>
      </c>
      <c r="F8" s="1" t="s">
        <v>80</v>
      </c>
      <c r="G8" s="1" t="s">
        <v>113</v>
      </c>
      <c r="H8" s="1" t="s">
        <v>215</v>
      </c>
      <c r="I8" s="1" t="s">
        <v>239</v>
      </c>
      <c r="J8" s="1" t="s">
        <v>217</v>
      </c>
      <c r="K8" s="1" t="s">
        <v>239</v>
      </c>
      <c r="L8" s="1" t="s">
        <v>239</v>
      </c>
      <c r="M8" s="1" t="s">
        <v>218</v>
      </c>
      <c r="N8" s="1" t="s">
        <v>218</v>
      </c>
      <c r="O8" s="1" t="s">
        <v>219</v>
      </c>
      <c r="P8" s="1" t="s">
        <v>220</v>
      </c>
      <c r="Q8" s="1" t="s">
        <v>240</v>
      </c>
      <c r="R8" s="1" t="s">
        <v>73</v>
      </c>
      <c r="S8" s="1" t="s">
        <v>222</v>
      </c>
      <c r="T8" s="1" t="s">
        <v>236</v>
      </c>
    </row>
    <row r="9" s="1" customFormat="1" spans="1:20">
      <c r="A9" s="1" t="s">
        <v>111</v>
      </c>
      <c r="B9" s="1" t="s">
        <v>80</v>
      </c>
      <c r="C9" s="1" t="s">
        <v>112</v>
      </c>
      <c r="D9" s="1" t="s">
        <v>76</v>
      </c>
      <c r="E9" s="1" t="s">
        <v>233</v>
      </c>
      <c r="F9" s="1" t="s">
        <v>80</v>
      </c>
      <c r="G9" s="1" t="s">
        <v>113</v>
      </c>
      <c r="H9" s="1" t="s">
        <v>215</v>
      </c>
      <c r="I9" s="1" t="s">
        <v>239</v>
      </c>
      <c r="J9" s="1" t="s">
        <v>217</v>
      </c>
      <c r="K9" s="1" t="s">
        <v>239</v>
      </c>
      <c r="L9" s="1" t="s">
        <v>239</v>
      </c>
      <c r="M9" s="1" t="s">
        <v>218</v>
      </c>
      <c r="N9" s="1" t="s">
        <v>218</v>
      </c>
      <c r="O9" s="1" t="s">
        <v>219</v>
      </c>
      <c r="P9" s="1" t="s">
        <v>220</v>
      </c>
      <c r="Q9" s="1" t="s">
        <v>241</v>
      </c>
      <c r="R9" s="1" t="s">
        <v>73</v>
      </c>
      <c r="S9" s="1" t="s">
        <v>222</v>
      </c>
      <c r="T9" s="1" t="s">
        <v>236</v>
      </c>
    </row>
    <row r="10" s="1" customFormat="1" spans="1:20">
      <c r="A10" s="1" t="s">
        <v>164</v>
      </c>
      <c r="B10" s="1" t="s">
        <v>80</v>
      </c>
      <c r="C10" s="1" t="s">
        <v>165</v>
      </c>
      <c r="D10" s="1" t="s">
        <v>167</v>
      </c>
      <c r="E10" s="1" t="s">
        <v>242</v>
      </c>
      <c r="F10" s="1" t="s">
        <v>121</v>
      </c>
      <c r="G10" s="1" t="s">
        <v>169</v>
      </c>
      <c r="H10" s="1" t="s">
        <v>215</v>
      </c>
      <c r="I10" s="1" t="s">
        <v>243</v>
      </c>
      <c r="J10" s="1" t="s">
        <v>217</v>
      </c>
      <c r="K10" s="1" t="s">
        <v>243</v>
      </c>
      <c r="L10" s="1" t="s">
        <v>243</v>
      </c>
      <c r="M10" s="1" t="s">
        <v>218</v>
      </c>
      <c r="N10" s="1" t="s">
        <v>218</v>
      </c>
      <c r="O10" s="1" t="s">
        <v>219</v>
      </c>
      <c r="P10" s="1" t="s">
        <v>220</v>
      </c>
      <c r="Q10" s="1" t="s">
        <v>244</v>
      </c>
      <c r="R10" s="1" t="s">
        <v>73</v>
      </c>
      <c r="S10" s="1" t="s">
        <v>222</v>
      </c>
      <c r="T10" s="1" t="s">
        <v>223</v>
      </c>
    </row>
    <row r="11" s="1" customFormat="1" spans="1:20">
      <c r="A11" s="1" t="s">
        <v>124</v>
      </c>
      <c r="B11" s="1" t="s">
        <v>113</v>
      </c>
      <c r="C11" s="1" t="s">
        <v>125</v>
      </c>
      <c r="D11" s="1" t="s">
        <v>76</v>
      </c>
      <c r="E11" s="1" t="s">
        <v>237</v>
      </c>
      <c r="F11" s="1" t="s">
        <v>113</v>
      </c>
      <c r="G11" s="1" t="s">
        <v>121</v>
      </c>
      <c r="H11" s="1" t="s">
        <v>215</v>
      </c>
      <c r="I11" s="1" t="s">
        <v>245</v>
      </c>
      <c r="J11" s="1" t="s">
        <v>217</v>
      </c>
      <c r="K11" s="1" t="s">
        <v>245</v>
      </c>
      <c r="L11" s="1" t="s">
        <v>245</v>
      </c>
      <c r="M11" s="1" t="s">
        <v>218</v>
      </c>
      <c r="N11" s="1" t="s">
        <v>218</v>
      </c>
      <c r="O11" s="1" t="s">
        <v>219</v>
      </c>
      <c r="P11" s="1" t="s">
        <v>220</v>
      </c>
      <c r="Q11" s="1" t="s">
        <v>246</v>
      </c>
      <c r="R11" s="1" t="s">
        <v>73</v>
      </c>
      <c r="S11" s="1" t="s">
        <v>222</v>
      </c>
      <c r="T11" s="1" t="s">
        <v>236</v>
      </c>
    </row>
    <row r="12" s="1" customFormat="1" spans="1:20">
      <c r="A12" s="1" t="s">
        <v>119</v>
      </c>
      <c r="B12" s="1" t="s">
        <v>113</v>
      </c>
      <c r="C12" s="1" t="s">
        <v>120</v>
      </c>
      <c r="D12" s="1" t="s">
        <v>76</v>
      </c>
      <c r="E12" s="1" t="s">
        <v>233</v>
      </c>
      <c r="F12" s="1" t="s">
        <v>113</v>
      </c>
      <c r="G12" s="1" t="s">
        <v>121</v>
      </c>
      <c r="H12" s="1" t="s">
        <v>215</v>
      </c>
      <c r="I12" s="1" t="s">
        <v>245</v>
      </c>
      <c r="J12" s="1" t="s">
        <v>217</v>
      </c>
      <c r="K12" s="1" t="s">
        <v>245</v>
      </c>
      <c r="L12" s="1" t="s">
        <v>245</v>
      </c>
      <c r="M12" s="1" t="s">
        <v>218</v>
      </c>
      <c r="N12" s="1" t="s">
        <v>218</v>
      </c>
      <c r="O12" s="1" t="s">
        <v>219</v>
      </c>
      <c r="P12" s="1" t="s">
        <v>220</v>
      </c>
      <c r="Q12" s="1" t="s">
        <v>247</v>
      </c>
      <c r="R12" s="1" t="s">
        <v>73</v>
      </c>
      <c r="S12" s="1" t="s">
        <v>222</v>
      </c>
      <c r="T12" s="1" t="s">
        <v>236</v>
      </c>
    </row>
    <row r="13" s="1" customFormat="1" spans="1:20">
      <c r="A13" s="1" t="s">
        <v>136</v>
      </c>
      <c r="B13" s="1" t="s">
        <v>113</v>
      </c>
      <c r="C13" s="1" t="s">
        <v>137</v>
      </c>
      <c r="D13" s="1" t="s">
        <v>248</v>
      </c>
      <c r="E13" s="1" t="s">
        <v>249</v>
      </c>
      <c r="F13" s="1" t="s">
        <v>113</v>
      </c>
      <c r="G13" s="1" t="s">
        <v>121</v>
      </c>
      <c r="H13" s="1" t="s">
        <v>215</v>
      </c>
      <c r="I13" s="1" t="s">
        <v>250</v>
      </c>
      <c r="J13" s="1" t="s">
        <v>217</v>
      </c>
      <c r="K13" s="1" t="s">
        <v>250</v>
      </c>
      <c r="L13" s="1" t="s">
        <v>250</v>
      </c>
      <c r="M13" s="1" t="s">
        <v>218</v>
      </c>
      <c r="N13" s="1" t="s">
        <v>218</v>
      </c>
      <c r="O13" s="1" t="s">
        <v>219</v>
      </c>
      <c r="P13" s="1" t="s">
        <v>220</v>
      </c>
      <c r="Q13" s="1" t="s">
        <v>251</v>
      </c>
      <c r="R13" s="1" t="s">
        <v>73</v>
      </c>
      <c r="S13" s="1" t="s">
        <v>222</v>
      </c>
      <c r="T13" s="1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2021-10-12T03:14:47Z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8020C8556358486EB20E14096369F01D</vt:lpwstr>
  </property>
</Properties>
</file>