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<sst xmlns="http://schemas.openxmlformats.org/spreadsheetml/2006/main" count="249" uniqueCount="131">
  <si>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</si>
  <si>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</si>
  <si>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</si>
  <si>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</si>
  <si>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</si>
  <si>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</si>
  <si>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</si>
  <si>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</si>
  <si>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</si>
  <si>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</si>
  <si>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</si>
  <si>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</si>
  <si>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</si>
  <si>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</si>
  <si>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</si>
  <si>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</si>
  <si>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</si>
  <si>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</si>
  <si>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</si>
  <si>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</si>
  <si>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</si>
  <si>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</si>
  <si>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</si>
  <si>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</si>
  <si>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</si>
  <si>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</si>
  <si>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</si>
  <si>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[贝伊奥卢]喜来登伊斯坦布尔市中心酒店(Sheraton Istanbul City Center)(71612710)</t>
  </si>
  <si>
    <t>行政特大床房&lt;2人入住&gt;&lt;不退款&gt;&lt;早餐&gt;</t>
  </si>
  <si>
    <t>HKD</t>
  </si>
  <si>
    <t>Raouf Mohammadi/Mehrdad</t>
  </si>
  <si>
    <t>CA13030211012HKD</t>
  </si>
  <si>
    <t>未提现</t>
  </si>
  <si>
    <t>携程开票</t>
  </si>
  <si>
    <t>[阿布扎比]阿布扎比圣瑞吉酒店(The St. Regis Abu Dhabi)(56206392)</t>
  </si>
  <si>
    <t>高级海景特大床房&lt;不退款&gt;&lt;2人入住&gt;</t>
  </si>
  <si>
    <t>CORRO/LORIS</t>
  </si>
  <si>
    <t>[丹佛]丹佛市中心希尔顿酒店(Hilton Denver City Center)(56140545)</t>
  </si>
  <si>
    <t>客房, 1 张特大床&lt;不退款&gt;&lt;2人入住&gt;</t>
  </si>
  <si>
    <t>Cano/Lissette</t>
  </si>
  <si>
    <t>[拉斯维加斯]曼德勒海湾度假酒店(Mandalay Bay)(55666055)</t>
  </si>
  <si>
    <t>度假两张大床房&lt;不退款&gt;&lt;2人入住&gt;</t>
  </si>
  <si>
    <t>CATTERALL/WESTON SHANE</t>
  </si>
  <si>
    <t>[阿瓦图基]凤凰南山福朋喜来登酒店(Four Points by Sheraton Phoenix South Mountain)(55519666)</t>
  </si>
  <si>
    <t>特大床房&lt;不退款&gt;&lt;2人入住&gt;</t>
  </si>
  <si>
    <t>Cummings/Michael</t>
  </si>
  <si>
    <t>[棕榈滩]涨潮线海洋度假村及水疗中心(Tideline Ocean Resort and Spa)(71613074)</t>
  </si>
  <si>
    <t>特大床房（花园景观）&lt;不退款&gt;&lt;2人入住&gt;</t>
  </si>
  <si>
    <t>Draeger/Tyler Brendan</t>
  </si>
  <si>
    <t>[法兰克福]慕奇夕法兰克福机场酒店(Moxy Frankfurt Airport)(76205275)</t>
  </si>
  <si>
    <t>Moxy Sleeper, Guest room, 1 Queen&lt;不退款&gt;&lt;2人入住&gt;</t>
  </si>
  <si>
    <t>Shi/Yuwei</t>
  </si>
  <si>
    <t>，</t>
  </si>
  <si>
    <t>18913 HKD</t>
  </si>
  <si>
    <t>A211012102103481</t>
  </si>
  <si>
    <t>总计：18913HKD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</si>
  <si>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</si>
  <si>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</si>
  <si>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</si>
  <si>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</si>
  <si>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</si>
  <si>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</si>
  <si>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</si>
  <si>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</si>
  <si>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</si>
  <si>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</si>
  <si>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</si>
  <si>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</si>
  <si>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</si>
  <si>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</si>
  <si>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</si>
  <si>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</si>
  <si>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</si>
  <si>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2021-09-21</t>
  </si>
  <si>
    <t>2260669</t>
  </si>
  <si>
    <t>伊斯坦布尔市中心喜来登酒店</t>
  </si>
  <si>
    <t>Raouf Mohammadi Mehrdad</t>
  </si>
  <si>
    <t>2021-10-03</t>
  </si>
  <si>
    <t>2021-10-09</t>
  </si>
  <si>
    <t>退房日周结</t>
  </si>
  <si>
    <t>4118.04</t>
  </si>
  <si>
    <t>4946.00</t>
  </si>
  <si>
    <t>0</t>
  </si>
  <si>
    <t>0.00</t>
  </si>
  <si>
    <t>携程汇智国际直连</t>
  </si>
  <si>
    <t>2021-09-21 21:53:58</t>
  </si>
  <si>
    <t>否</t>
  </si>
  <si>
    <t>汇智国际旅游发展有限公司</t>
  </si>
  <si>
    <t>直连</t>
  </si>
  <si>
    <t>2021-09-29</t>
  </si>
  <si>
    <t>2268797</t>
  </si>
  <si>
    <t>阿布扎比圣瑞吉酒店</t>
  </si>
  <si>
    <t>CORRO LORIS</t>
  </si>
  <si>
    <t>2021-10-06</t>
  </si>
  <si>
    <t>3959.60</t>
  </si>
  <si>
    <t>4762.00</t>
  </si>
  <si>
    <t>2021-09-29 16:37:32</t>
  </si>
  <si>
    <t>2021-10-02</t>
  </si>
  <si>
    <t>2271199</t>
  </si>
  <si>
    <t xml:space="preserve">丹佛市中心希尔顿酒店 </t>
  </si>
  <si>
    <t>Cano Lissette</t>
  </si>
  <si>
    <t>2021-10-08</t>
  </si>
  <si>
    <t>990.90</t>
  </si>
  <si>
    <t>1194.00</t>
  </si>
  <si>
    <t>2021-10-02 11:31:47</t>
  </si>
  <si>
    <t>2021-10-05</t>
  </si>
  <si>
    <t>2272861</t>
  </si>
  <si>
    <t>曼德勒海湾酒店</t>
  </si>
  <si>
    <t>CATTERALL WESTON SHANE</t>
  </si>
  <si>
    <t>2021-10-07</t>
  </si>
  <si>
    <t>1092.28</t>
  </si>
  <si>
    <t>1316.00</t>
  </si>
  <si>
    <t>2021-10-05 00:23:34</t>
  </si>
  <si>
    <t>2272907</t>
  </si>
  <si>
    <t>凤凰城南山福朋喜来登酒店</t>
  </si>
  <si>
    <t>Cummings Michael</t>
  </si>
  <si>
    <t>1578.28</t>
  </si>
  <si>
    <t>1902.00</t>
  </si>
  <si>
    <t>2021-10-05 02:22:49</t>
  </si>
  <si>
    <t>2273413</t>
  </si>
  <si>
    <t>涨潮线海洋度假村及水疗中心</t>
  </si>
  <si>
    <t>Draeger Tyler Brendan</t>
  </si>
  <si>
    <t>3437.03</t>
  </si>
  <si>
    <t>4142.00</t>
  </si>
  <si>
    <t>2021-10-05 23:25:17</t>
  </si>
  <si>
    <t>2274435</t>
  </si>
  <si>
    <t>慕奇夕法兰克福机场酒店</t>
  </si>
  <si>
    <t>Shi Yuwei</t>
  </si>
  <si>
    <t>540.46</t>
  </si>
  <si>
    <t>651.00</t>
  </si>
  <si>
    <t>2021-10-08 15:34:49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</si>
</sst>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14" fillId="17" borderId="1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B1" sqref="B$1:B$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16335516344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44472</v>
      </c>
      <c r="G2" s="5">
        <v>44478</v>
      </c>
      <c r="H2" s="4">
        <v>1</v>
      </c>
      <c r="I2" s="4">
        <v>6</v>
      </c>
      <c r="J2" s="4">
        <v>6</v>
      </c>
      <c r="K2" s="4" t="s">
        <v>29</v>
      </c>
      <c r="L2" s="4">
        <v>4946</v>
      </c>
      <c r="M2" s="4">
        <v>4946</v>
      </c>
      <c r="N2" s="4" t="s">
        <v>30</v>
      </c>
      <c r="O2" s="4" t="s">
        <v>31</v>
      </c>
      <c r="P2" s="4" t="s">
        <v>32</v>
      </c>
      <c r="Q2" s="4">
        <v>0</v>
      </c>
      <c r="R2" s="6">
        <v>44460</v>
      </c>
      <c r="S2" s="5">
        <v>44481</v>
      </c>
      <c r="T2" s="4" t="s">
        <v>33</v>
      </c>
      <c r="U2" s="4">
        <v>4946</v>
      </c>
      <c r="V2" s="4">
        <v>0</v>
      </c>
      <c r="W2" s="4">
        <v>0</v>
      </c>
      <c r="X2" s="4"/>
      <c r="Y2" s="4">
        <v>90286908</v>
      </c>
    </row>
    <row r="3" s="4" customFormat="1" spans="1:25">
      <c r="A3" s="4">
        <v>16405421633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44475</v>
      </c>
      <c r="G3" s="5">
        <v>44478</v>
      </c>
      <c r="H3" s="4">
        <v>1</v>
      </c>
      <c r="I3" s="4">
        <v>3</v>
      </c>
      <c r="J3" s="4">
        <v>3</v>
      </c>
      <c r="K3" s="4" t="s">
        <v>29</v>
      </c>
      <c r="L3" s="4">
        <v>4762</v>
      </c>
      <c r="M3" s="4">
        <v>4762</v>
      </c>
      <c r="N3" s="4" t="s">
        <v>36</v>
      </c>
      <c r="O3" s="4" t="s">
        <v>31</v>
      </c>
      <c r="P3" s="4" t="s">
        <v>32</v>
      </c>
      <c r="Q3" s="4">
        <v>0</v>
      </c>
      <c r="R3" s="6">
        <v>44468</v>
      </c>
      <c r="S3" s="5">
        <v>44481</v>
      </c>
      <c r="T3" s="4" t="s">
        <v>33</v>
      </c>
      <c r="U3" s="4">
        <v>4762</v>
      </c>
      <c r="V3" s="4">
        <v>0</v>
      </c>
      <c r="W3" s="4">
        <v>0</v>
      </c>
      <c r="X3" s="4">
        <v>2268797</v>
      </c>
      <c r="Y3" s="4">
        <v>97537879</v>
      </c>
    </row>
    <row r="4" s="4" customFormat="1" spans="1:23">
      <c r="A4" s="4">
        <v>16438502442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44477</v>
      </c>
      <c r="G4" s="5">
        <v>44478</v>
      </c>
      <c r="H4" s="4">
        <v>1</v>
      </c>
      <c r="I4" s="4">
        <v>1</v>
      </c>
      <c r="J4" s="4">
        <v>1</v>
      </c>
      <c r="K4" s="4" t="s">
        <v>29</v>
      </c>
      <c r="L4" s="4">
        <v>1194</v>
      </c>
      <c r="M4" s="4">
        <v>1194</v>
      </c>
      <c r="N4" s="4" t="s">
        <v>39</v>
      </c>
      <c r="O4" s="4" t="s">
        <v>31</v>
      </c>
      <c r="P4" s="4" t="s">
        <v>32</v>
      </c>
      <c r="Q4" s="4">
        <v>0</v>
      </c>
      <c r="R4" s="6">
        <v>44471</v>
      </c>
      <c r="S4" s="5">
        <v>44481</v>
      </c>
      <c r="T4" s="4" t="s">
        <v>33</v>
      </c>
      <c r="U4" s="4">
        <v>1194</v>
      </c>
      <c r="V4" s="4">
        <v>0</v>
      </c>
      <c r="W4" s="4">
        <v>0</v>
      </c>
    </row>
    <row r="5" s="4" customFormat="1" spans="1:25">
      <c r="A5" s="4">
        <v>16469395889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44476</v>
      </c>
      <c r="G5" s="5">
        <v>44478</v>
      </c>
      <c r="H5" s="4">
        <v>1</v>
      </c>
      <c r="I5" s="4">
        <v>2</v>
      </c>
      <c r="J5" s="4">
        <v>2</v>
      </c>
      <c r="K5" s="4" t="s">
        <v>29</v>
      </c>
      <c r="L5" s="4">
        <v>1316</v>
      </c>
      <c r="M5" s="4">
        <v>1316</v>
      </c>
      <c r="N5" s="4" t="s">
        <v>42</v>
      </c>
      <c r="O5" s="4" t="s">
        <v>31</v>
      </c>
      <c r="P5" s="4" t="s">
        <v>32</v>
      </c>
      <c r="Q5" s="4">
        <v>0</v>
      </c>
      <c r="R5" s="6">
        <v>44474</v>
      </c>
      <c r="S5" s="5">
        <v>44481</v>
      </c>
      <c r="T5" s="4" t="s">
        <v>33</v>
      </c>
      <c r="U5" s="4">
        <v>1316</v>
      </c>
      <c r="V5" s="4">
        <v>0</v>
      </c>
      <c r="W5" s="4">
        <v>0</v>
      </c>
      <c r="X5" s="4">
        <v>2272861</v>
      </c>
      <c r="Y5" s="4">
        <v>893856428</v>
      </c>
    </row>
    <row r="6" s="4" customFormat="1" spans="1:25">
      <c r="A6" s="4">
        <v>16469672747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44475</v>
      </c>
      <c r="G6" s="5">
        <v>44478</v>
      </c>
      <c r="H6" s="4">
        <v>1</v>
      </c>
      <c r="I6" s="4">
        <v>3</v>
      </c>
      <c r="J6" s="4">
        <v>3</v>
      </c>
      <c r="K6" s="4" t="s">
        <v>29</v>
      </c>
      <c r="L6" s="4">
        <v>1902</v>
      </c>
      <c r="M6" s="4">
        <v>1902</v>
      </c>
      <c r="N6" s="4" t="s">
        <v>45</v>
      </c>
      <c r="O6" s="4" t="s">
        <v>31</v>
      </c>
      <c r="P6" s="4" t="s">
        <v>32</v>
      </c>
      <c r="Q6" s="4">
        <v>0</v>
      </c>
      <c r="R6" s="6">
        <v>44474</v>
      </c>
      <c r="S6" s="5">
        <v>44481</v>
      </c>
      <c r="T6" s="4" t="s">
        <v>33</v>
      </c>
      <c r="U6" s="4">
        <v>1902</v>
      </c>
      <c r="V6" s="4">
        <v>0</v>
      </c>
      <c r="W6" s="4">
        <v>0</v>
      </c>
      <c r="X6" s="4">
        <v>2272907</v>
      </c>
      <c r="Y6" s="4">
        <v>71953522</v>
      </c>
    </row>
    <row r="7" s="4" customFormat="1" spans="1:25">
      <c r="A7" s="4">
        <v>16478177578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44475</v>
      </c>
      <c r="G7" s="5">
        <v>44478</v>
      </c>
      <c r="H7" s="4">
        <v>1</v>
      </c>
      <c r="I7" s="4">
        <v>3</v>
      </c>
      <c r="J7" s="4">
        <v>3</v>
      </c>
      <c r="K7" s="4" t="s">
        <v>29</v>
      </c>
      <c r="L7" s="4">
        <v>4142</v>
      </c>
      <c r="M7" s="4">
        <v>4142</v>
      </c>
      <c r="N7" s="4" t="s">
        <v>48</v>
      </c>
      <c r="O7" s="4" t="s">
        <v>31</v>
      </c>
      <c r="P7" s="4" t="s">
        <v>32</v>
      </c>
      <c r="Q7" s="4">
        <v>0</v>
      </c>
      <c r="R7" s="6">
        <v>44474</v>
      </c>
      <c r="S7" s="5">
        <v>44481</v>
      </c>
      <c r="T7" s="4" t="s">
        <v>33</v>
      </c>
      <c r="U7" s="4">
        <v>4142</v>
      </c>
      <c r="V7" s="4">
        <v>0</v>
      </c>
      <c r="W7" s="4">
        <v>0</v>
      </c>
      <c r="X7" s="4"/>
      <c r="Y7" s="4">
        <v>72756326</v>
      </c>
    </row>
    <row r="8" s="4" customFormat="1" spans="1:25">
      <c r="A8" s="4">
        <v>16495974742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44477</v>
      </c>
      <c r="G8" s="5">
        <v>44478</v>
      </c>
      <c r="H8" s="4">
        <v>1</v>
      </c>
      <c r="I8" s="4">
        <v>1</v>
      </c>
      <c r="J8" s="4">
        <v>1</v>
      </c>
      <c r="K8" s="4" t="s">
        <v>29</v>
      </c>
      <c r="L8" s="4">
        <v>651</v>
      </c>
      <c r="M8" s="4">
        <v>651</v>
      </c>
      <c r="N8" s="4" t="s">
        <v>51</v>
      </c>
      <c r="O8" s="4" t="s">
        <v>31</v>
      </c>
      <c r="P8" s="4" t="s">
        <v>32</v>
      </c>
      <c r="Q8" s="4">
        <v>0</v>
      </c>
      <c r="R8" s="6">
        <v>44477</v>
      </c>
      <c r="S8" s="5">
        <v>44481</v>
      </c>
      <c r="T8" s="4" t="s">
        <v>33</v>
      </c>
      <c r="U8" s="4">
        <v>651</v>
      </c>
      <c r="V8" s="4">
        <v>0</v>
      </c>
      <c r="W8" s="4">
        <v>0</v>
      </c>
      <c r="X8" s="4"/>
      <c r="Y8" s="4">
        <v>75319552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30" sqref="G30"/>
    </sheetView>
  </sheetViews>
  <sheetFormatPr defaultColWidth="9" defaultRowHeight="13.5"/>
  <cols>
    <col min="1" max="1" width="13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4">
        <v>16335516344</v>
      </c>
      <c r="B2" s="5">
        <v>44472</v>
      </c>
      <c r="C2" s="5">
        <v>44478</v>
      </c>
      <c r="D2" s="4">
        <v>4946</v>
      </c>
      <c r="E2" s="4" t="str">
        <f>VLOOKUP(A2,HOP!A:L,12,0)</f>
        <v>4946.00</v>
      </c>
      <c r="F2" s="4" t="str">
        <f>VLOOKUP(A2,HOP!A:C,3,0)</f>
        <v>2260669</v>
      </c>
      <c r="G2" s="4">
        <f>D2-E2</f>
        <v>0</v>
      </c>
      <c r="H2" s="4" t="str">
        <f>$H$1&amp;F2</f>
        <v>，2260669</v>
      </c>
      <c r="I2" s="4" t="str">
        <f>VLOOKUP(A2,HOP!A:T,20,0)</f>
        <v>直连</v>
      </c>
    </row>
    <row r="3" s="4" customFormat="1" spans="1:9">
      <c r="A3" s="4">
        <v>16405421633</v>
      </c>
      <c r="B3" s="5">
        <v>44475</v>
      </c>
      <c r="C3" s="5">
        <v>44478</v>
      </c>
      <c r="D3" s="4">
        <v>4762</v>
      </c>
      <c r="E3" s="4" t="str">
        <f>VLOOKUP(A3,HOP!A:L,12,0)</f>
        <v>4762.00</v>
      </c>
      <c r="F3" s="4" t="str">
        <f>VLOOKUP(A3,HOP!A:C,3,0)</f>
        <v>2268797</v>
      </c>
      <c r="G3" s="4">
        <f t="shared" ref="G3:G8" si="0">D3-E3</f>
        <v>0</v>
      </c>
      <c r="H3" s="4" t="str">
        <f t="shared" ref="H3:H8" si="1">$H$1&amp;F3</f>
        <v>，2268797</v>
      </c>
      <c r="I3" s="4" t="str">
        <f>VLOOKUP(A3,HOP!A:T,20,0)</f>
        <v>直连</v>
      </c>
    </row>
    <row r="4" s="4" customFormat="1" spans="1:9">
      <c r="A4" s="4">
        <v>16438502442</v>
      </c>
      <c r="B4" s="5">
        <v>44477</v>
      </c>
      <c r="C4" s="5">
        <v>44478</v>
      </c>
      <c r="D4" s="4">
        <v>1194</v>
      </c>
      <c r="E4" s="4" t="str">
        <f>VLOOKUP(A4,HOP!A:L,12,0)</f>
        <v>1194.00</v>
      </c>
      <c r="F4" s="4" t="str">
        <f>VLOOKUP(A4,HOP!A:C,3,0)</f>
        <v>2271199</v>
      </c>
      <c r="G4" s="4">
        <f t="shared" si="0"/>
        <v>0</v>
      </c>
      <c r="H4" s="4" t="str">
        <f t="shared" si="1"/>
        <v>，2271199</v>
      </c>
      <c r="I4" s="4" t="str">
        <f>VLOOKUP(A4,HOP!A:T,20,0)</f>
        <v>直连</v>
      </c>
    </row>
    <row r="5" s="4" customFormat="1" spans="1:9">
      <c r="A5" s="4">
        <v>16469395889</v>
      </c>
      <c r="B5" s="5">
        <v>44476</v>
      </c>
      <c r="C5" s="5">
        <v>44478</v>
      </c>
      <c r="D5" s="4">
        <v>1316</v>
      </c>
      <c r="E5" s="4" t="str">
        <f>VLOOKUP(A5,HOP!A:L,12,0)</f>
        <v>1316.00</v>
      </c>
      <c r="F5" s="4" t="str">
        <f>VLOOKUP(A5,HOP!A:C,3,0)</f>
        <v>2272861</v>
      </c>
      <c r="G5" s="4">
        <f t="shared" si="0"/>
        <v>0</v>
      </c>
      <c r="H5" s="4" t="str">
        <f t="shared" si="1"/>
        <v>，2272861</v>
      </c>
      <c r="I5" s="4" t="str">
        <f>VLOOKUP(A5,HOP!A:T,20,0)</f>
        <v>直连</v>
      </c>
    </row>
    <row r="6" s="4" customFormat="1" spans="1:9">
      <c r="A6" s="4">
        <v>16469672747</v>
      </c>
      <c r="B6" s="5">
        <v>44475</v>
      </c>
      <c r="C6" s="5">
        <v>44478</v>
      </c>
      <c r="D6" s="4">
        <v>1902</v>
      </c>
      <c r="E6" s="4" t="str">
        <f>VLOOKUP(A6,HOP!A:L,12,0)</f>
        <v>1902.00</v>
      </c>
      <c r="F6" s="4" t="str">
        <f>VLOOKUP(A6,HOP!A:C,3,0)</f>
        <v>2272907</v>
      </c>
      <c r="G6" s="4">
        <f t="shared" si="0"/>
        <v>0</v>
      </c>
      <c r="H6" s="4" t="str">
        <f t="shared" si="1"/>
        <v>，2272907</v>
      </c>
      <c r="I6" s="4" t="str">
        <f>VLOOKUP(A6,HOP!A:T,20,0)</f>
        <v>直连</v>
      </c>
    </row>
    <row r="7" s="4" customFormat="1" spans="1:9">
      <c r="A7" s="4">
        <v>16478177578</v>
      </c>
      <c r="B7" s="5">
        <v>44475</v>
      </c>
      <c r="C7" s="5">
        <v>44478</v>
      </c>
      <c r="D7" s="4">
        <v>4142</v>
      </c>
      <c r="E7" s="4" t="str">
        <f>VLOOKUP(A7,HOP!A:L,12,0)</f>
        <v>4142.00</v>
      </c>
      <c r="F7" s="4" t="str">
        <f>VLOOKUP(A7,HOP!A:C,3,0)</f>
        <v>2273413</v>
      </c>
      <c r="G7" s="4">
        <f t="shared" si="0"/>
        <v>0</v>
      </c>
      <c r="H7" s="4" t="str">
        <f t="shared" si="1"/>
        <v>，2273413</v>
      </c>
      <c r="I7" s="4" t="str">
        <f>VLOOKUP(A7,HOP!A:T,20,0)</f>
        <v>直连</v>
      </c>
    </row>
    <row r="8" s="4" customFormat="1" spans="1:9">
      <c r="A8" s="4">
        <v>16495974742</v>
      </c>
      <c r="B8" s="5">
        <v>44477</v>
      </c>
      <c r="C8" s="5">
        <v>44478</v>
      </c>
      <c r="D8" s="4">
        <v>651</v>
      </c>
      <c r="E8" s="4" t="str">
        <f>VLOOKUP(A8,HOP!A:L,12,0)</f>
        <v>651.00</v>
      </c>
      <c r="F8" s="4" t="str">
        <f>VLOOKUP(A8,HOP!A:C,3,0)</f>
        <v>2274435</v>
      </c>
      <c r="G8" s="4">
        <f t="shared" si="0"/>
        <v>0</v>
      </c>
      <c r="H8" s="4" t="str">
        <f t="shared" si="1"/>
        <v>，2274435</v>
      </c>
      <c r="I8" s="4" t="str">
        <f>VLOOKUP(A8,HOP!A:T,20,0)</f>
        <v>直连</v>
      </c>
    </row>
    <row r="10" spans="4:4">
      <c r="D10" s="4">
        <f>SUM(D2:D9)</f>
        <v>18913</v>
      </c>
    </row>
    <row r="11" spans="4:4">
      <c r="D11" s="4" t="s">
        <v>53</v>
      </c>
    </row>
    <row r="14" spans="1:1">
      <c r="A14" s="4" t="s">
        <v>54</v>
      </c>
    </row>
    <row r="15" spans="1:1">
      <c r="A15" s="4" t="s">
        <v>55</v>
      </c>
    </row>
  </sheetData>
  <autoFilter ref="A1:XFD8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</row>
    <row r="2" s="1" customFormat="1" spans="1:20">
      <c r="A2" s="3">
        <v>16335516344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29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</row>
    <row r="3" s="1" customFormat="1" spans="1:20">
      <c r="A3" s="3">
        <v>16405421633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78</v>
      </c>
      <c r="H3" s="1" t="s">
        <v>79</v>
      </c>
      <c r="I3" s="1" t="s">
        <v>94</v>
      </c>
      <c r="J3" s="1" t="s">
        <v>29</v>
      </c>
      <c r="K3" s="1" t="s">
        <v>95</v>
      </c>
      <c r="L3" s="1" t="s">
        <v>95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96</v>
      </c>
      <c r="R3" s="1" t="s">
        <v>86</v>
      </c>
      <c r="S3" s="1" t="s">
        <v>87</v>
      </c>
      <c r="T3" s="1" t="s">
        <v>88</v>
      </c>
    </row>
    <row r="4" s="1" customFormat="1" spans="1:20">
      <c r="A4" s="3">
        <v>16438502442</v>
      </c>
      <c r="B4" s="1" t="s">
        <v>97</v>
      </c>
      <c r="C4" s="1" t="s">
        <v>98</v>
      </c>
      <c r="D4" s="1" t="s">
        <v>99</v>
      </c>
      <c r="E4" s="1" t="s">
        <v>100</v>
      </c>
      <c r="F4" s="1" t="s">
        <v>101</v>
      </c>
      <c r="G4" s="1" t="s">
        <v>78</v>
      </c>
      <c r="H4" s="1" t="s">
        <v>79</v>
      </c>
      <c r="I4" s="1" t="s">
        <v>102</v>
      </c>
      <c r="J4" s="1" t="s">
        <v>29</v>
      </c>
      <c r="K4" s="1" t="s">
        <v>103</v>
      </c>
      <c r="L4" s="1" t="s">
        <v>103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104</v>
      </c>
      <c r="R4" s="1" t="s">
        <v>86</v>
      </c>
      <c r="S4" s="1" t="s">
        <v>87</v>
      </c>
      <c r="T4" s="1" t="s">
        <v>88</v>
      </c>
    </row>
    <row r="5" s="1" customFormat="1" spans="1:20">
      <c r="A5" s="3">
        <v>16469395889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109</v>
      </c>
      <c r="G5" s="1" t="s">
        <v>78</v>
      </c>
      <c r="H5" s="1" t="s">
        <v>79</v>
      </c>
      <c r="I5" s="1" t="s">
        <v>110</v>
      </c>
      <c r="J5" s="1" t="s">
        <v>29</v>
      </c>
      <c r="K5" s="1" t="s">
        <v>111</v>
      </c>
      <c r="L5" s="1" t="s">
        <v>111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112</v>
      </c>
      <c r="R5" s="1" t="s">
        <v>86</v>
      </c>
      <c r="S5" s="1" t="s">
        <v>87</v>
      </c>
      <c r="T5" s="1" t="s">
        <v>88</v>
      </c>
    </row>
    <row r="6" s="1" customFormat="1" spans="1:20">
      <c r="A6" s="3">
        <v>16469672747</v>
      </c>
      <c r="B6" s="1" t="s">
        <v>105</v>
      </c>
      <c r="C6" s="1" t="s">
        <v>113</v>
      </c>
      <c r="D6" s="1" t="s">
        <v>114</v>
      </c>
      <c r="E6" s="1" t="s">
        <v>115</v>
      </c>
      <c r="F6" s="1" t="s">
        <v>93</v>
      </c>
      <c r="G6" s="1" t="s">
        <v>78</v>
      </c>
      <c r="H6" s="1" t="s">
        <v>79</v>
      </c>
      <c r="I6" s="1" t="s">
        <v>116</v>
      </c>
      <c r="J6" s="1" t="s">
        <v>29</v>
      </c>
      <c r="K6" s="1" t="s">
        <v>117</v>
      </c>
      <c r="L6" s="1" t="s">
        <v>117</v>
      </c>
      <c r="M6" s="1" t="s">
        <v>82</v>
      </c>
      <c r="N6" s="1" t="s">
        <v>82</v>
      </c>
      <c r="O6" s="1" t="s">
        <v>83</v>
      </c>
      <c r="P6" s="1" t="s">
        <v>84</v>
      </c>
      <c r="Q6" s="1" t="s">
        <v>118</v>
      </c>
      <c r="R6" s="1" t="s">
        <v>86</v>
      </c>
      <c r="S6" s="1" t="s">
        <v>87</v>
      </c>
      <c r="T6" s="1" t="s">
        <v>88</v>
      </c>
    </row>
    <row r="7" s="1" customFormat="1" spans="1:20">
      <c r="A7" s="3">
        <v>16478177578</v>
      </c>
      <c r="B7" s="1" t="s">
        <v>105</v>
      </c>
      <c r="C7" s="1" t="s">
        <v>119</v>
      </c>
      <c r="D7" s="1" t="s">
        <v>120</v>
      </c>
      <c r="E7" s="1" t="s">
        <v>121</v>
      </c>
      <c r="F7" s="1" t="s">
        <v>93</v>
      </c>
      <c r="G7" s="1" t="s">
        <v>78</v>
      </c>
      <c r="H7" s="1" t="s">
        <v>79</v>
      </c>
      <c r="I7" s="1" t="s">
        <v>122</v>
      </c>
      <c r="J7" s="1" t="s">
        <v>29</v>
      </c>
      <c r="K7" s="1" t="s">
        <v>123</v>
      </c>
      <c r="L7" s="1" t="s">
        <v>123</v>
      </c>
      <c r="M7" s="1" t="s">
        <v>82</v>
      </c>
      <c r="N7" s="1" t="s">
        <v>82</v>
      </c>
      <c r="O7" s="1" t="s">
        <v>83</v>
      </c>
      <c r="P7" s="1" t="s">
        <v>84</v>
      </c>
      <c r="Q7" s="1" t="s">
        <v>124</v>
      </c>
      <c r="R7" s="1" t="s">
        <v>86</v>
      </c>
      <c r="S7" s="1" t="s">
        <v>87</v>
      </c>
      <c r="T7" s="1" t="s">
        <v>88</v>
      </c>
    </row>
    <row r="8" s="1" customFormat="1" spans="1:20">
      <c r="A8" s="3">
        <v>16495974742</v>
      </c>
      <c r="B8" s="1" t="s">
        <v>101</v>
      </c>
      <c r="C8" s="1" t="s">
        <v>125</v>
      </c>
      <c r="D8" s="1" t="s">
        <v>126</v>
      </c>
      <c r="E8" s="1" t="s">
        <v>127</v>
      </c>
      <c r="F8" s="1" t="s">
        <v>101</v>
      </c>
      <c r="G8" s="1" t="s">
        <v>78</v>
      </c>
      <c r="H8" s="1" t="s">
        <v>79</v>
      </c>
      <c r="I8" s="1" t="s">
        <v>128</v>
      </c>
      <c r="J8" s="1" t="s">
        <v>29</v>
      </c>
      <c r="K8" s="1" t="s">
        <v>129</v>
      </c>
      <c r="L8" s="1" t="s">
        <v>129</v>
      </c>
      <c r="M8" s="1" t="s">
        <v>82</v>
      </c>
      <c r="N8" s="1" t="s">
        <v>82</v>
      </c>
      <c r="O8" s="1" t="s">
        <v>83</v>
      </c>
      <c r="P8" s="1" t="s">
        <v>84</v>
      </c>
      <c r="Q8" s="1" t="s">
        <v>130</v>
      </c>
      <c r="R8" s="1" t="s">
        <v>86</v>
      </c>
      <c r="S8" s="1" t="s">
        <v>87</v>
      </c>
      <c r="T8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2021-10-12T02:11:11Z</dcterms:created>
  <dcterms:modified xsi:type="dcterms:W3CDTF">2021-10-12T02:21:15Z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7E507C114EF247A09EDEF3A4291D9042</vt:lpwstr>
  </property>
  <property fmtid="{D5CDD505-2E9C-101B-9397-08002B2CF9AE}" pid="3" name="KSOProductBuildVer">
    <vt:lpwstr>2052-11.1.0.10938</vt:lpwstr>
  </property>
</Properties>
</file>