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<sst xmlns="http://schemas.openxmlformats.org/spreadsheetml/2006/main" count="910" uniqueCount="268">
  <si>
    <t>去哪儿网酒店预付对账单</t>
  </si>
  <si>
    <t>供应商名称：</t>
  </si>
  <si>
    <t>汇趣住</t>
  </si>
  <si>
    <t>结算周期：</t>
  </si>
  <si>
    <t>2021-10-12至2021-10-13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</si>
  <si>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</si>
  <si>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</si>
  <si>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</si>
  <si>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</si>
  <si>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</si>
  <si>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</si>
  <si>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</si>
  <si>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</si>
  <si>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</si>
  <si>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</si>
  <si>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</si>
  <si>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</si>
  <si>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</si>
  <si>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</si>
  <si>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</si>
  <si>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¥9,168.00</t>
  </si>
  <si>
    <t>¥1,206.00</t>
  </si>
  <si>
    <t>¥7,962.00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</si>
  <si>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</si>
  <si>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</si>
  <si>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</si>
  <si>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</si>
  <si>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</si>
  <si>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</si>
  <si>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</si>
  <si>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</si>
  <si>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</si>
  <si>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</si>
  <si>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</si>
  <si>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</si>
  <si>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</si>
  <si>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</si>
  <si>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</si>
  <si>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</si>
  <si>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</si>
  <si>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</si>
  <si>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</si>
  <si>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</si>
  <si>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</si>
  <si>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</si>
  <si>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</si>
  <si>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</si>
  <si>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</si>
  <si>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</si>
  <si>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</si>
  <si>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</si>
  <si>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</si>
  <si>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</si>
  <si>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</si>
  <si>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</si>
  <si>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</si>
  <si>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</si>
  <si>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</si>
  <si>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</si>
  <si>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</si>
  <si>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</si>
  <si>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</si>
  <si>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</si>
  <si>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</si>
  <si>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</si>
  <si>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</si>
  <si>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</si>
  <si>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</si>
  <si>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</si>
  <si>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</si>
  <si>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102771950722</t>
  </si>
  <si>
    <t>酒店预付</t>
  </si>
  <si>
    <t>否</t>
  </si>
  <si>
    <t>普通</t>
  </si>
  <si>
    <t>312493996</t>
  </si>
  <si>
    <t>金塔嘉美假日大酒店</t>
  </si>
  <si>
    <t>1639468</t>
  </si>
  <si>
    <t>刘思思</t>
  </si>
  <si>
    <t>2021-09-30</t>
  </si>
  <si>
    <t>2021-10-12</t>
  </si>
  <si>
    <t>2021-10-13</t>
  </si>
  <si>
    <t>¥558.00</t>
  </si>
  <si>
    <t>¥73.00</t>
  </si>
  <si>
    <t>¥485.00</t>
  </si>
  <si>
    <t>豪华大床房</t>
  </si>
  <si>
    <t>WEBSITE</t>
  </si>
  <si>
    <t>102783796069</t>
  </si>
  <si>
    <t>367424019</t>
  </si>
  <si>
    <t>凯里亚德(郑州高铁东站店)</t>
  </si>
  <si>
    <t>高宏</t>
  </si>
  <si>
    <t>¥339.00</t>
  </si>
  <si>
    <t>¥45.00</t>
  </si>
  <si>
    <t>¥294.00</t>
  </si>
  <si>
    <t>轻享双床房</t>
  </si>
  <si>
    <t>102783440859</t>
  </si>
  <si>
    <t>321732703</t>
  </si>
  <si>
    <t>大槐树酒店(洛阳龙门高铁站店)</t>
  </si>
  <si>
    <t>滕彩霞</t>
  </si>
  <si>
    <t>¥214.00</t>
  </si>
  <si>
    <t>¥28.00</t>
  </si>
  <si>
    <t>¥186.00</t>
  </si>
  <si>
    <t>特色圆床房</t>
  </si>
  <si>
    <t>102783185494</t>
  </si>
  <si>
    <t>318726988</t>
  </si>
  <si>
    <t>周宁君临·月牙湾酒店</t>
  </si>
  <si>
    <t>曾燕玲</t>
  </si>
  <si>
    <t>¥381.00</t>
  </si>
  <si>
    <t>¥50.00</t>
  </si>
  <si>
    <t>¥331.00</t>
  </si>
  <si>
    <t>山景大床房</t>
  </si>
  <si>
    <t>102783412313</t>
  </si>
  <si>
    <t>318088258</t>
  </si>
  <si>
    <t>常州环球港邮轮酒店</t>
  </si>
  <si>
    <t>朱威|马文武</t>
  </si>
  <si>
    <t>¥720.00</t>
  </si>
  <si>
    <t>¥94.00</t>
  </si>
  <si>
    <t>¥626.00</t>
  </si>
  <si>
    <t>水手双床房</t>
  </si>
  <si>
    <t>102781695209</t>
  </si>
  <si>
    <t>311482324</t>
  </si>
  <si>
    <t>上海静安昆仑大酒店</t>
  </si>
  <si>
    <t>翁越驰|何晓慧</t>
  </si>
  <si>
    <t>2021-10-10</t>
  </si>
  <si>
    <t>2021-10-11</t>
  </si>
  <si>
    <t>¥2,888.00</t>
  </si>
  <si>
    <t>¥380.00</t>
  </si>
  <si>
    <t>¥2,508.00</t>
  </si>
  <si>
    <t>豪华大床间</t>
  </si>
  <si>
    <t>102783470592</t>
  </si>
  <si>
    <t>321731161</t>
  </si>
  <si>
    <t>大连蜜月之恋酒店</t>
  </si>
  <si>
    <t>温姝</t>
  </si>
  <si>
    <t>¥112.00</t>
  </si>
  <si>
    <t>¥15.00</t>
  </si>
  <si>
    <t>¥97.00</t>
  </si>
  <si>
    <t>特惠房</t>
  </si>
  <si>
    <t>102771384293</t>
  </si>
  <si>
    <t>¥592.00</t>
  </si>
  <si>
    <t>¥78.00</t>
  </si>
  <si>
    <t>¥514.00</t>
  </si>
  <si>
    <t>豪华标准间</t>
  </si>
  <si>
    <t>102783211266</t>
  </si>
  <si>
    <t>321728293</t>
  </si>
  <si>
    <t>临海榆漫雅智酒店</t>
  </si>
  <si>
    <t>杨宏泽</t>
  </si>
  <si>
    <t>¥181.00</t>
  </si>
  <si>
    <t>¥24.00</t>
  </si>
  <si>
    <t>¥157.00</t>
  </si>
  <si>
    <t>豪华标间</t>
  </si>
  <si>
    <t>102780300525</t>
  </si>
  <si>
    <t>常晓</t>
  </si>
  <si>
    <t>2021-10-09</t>
  </si>
  <si>
    <t>¥1,444.00</t>
  </si>
  <si>
    <t>¥190.00</t>
  </si>
  <si>
    <t>¥1,254.00</t>
  </si>
  <si>
    <t>豪华双床房</t>
  </si>
  <si>
    <t>102783692781</t>
  </si>
  <si>
    <t>312888469</t>
  </si>
  <si>
    <t>广州爱零假日公寓</t>
  </si>
  <si>
    <t>陈大哲</t>
  </si>
  <si>
    <t>¥168.00</t>
  </si>
  <si>
    <t>¥22.00</t>
  </si>
  <si>
    <t>¥146.00</t>
  </si>
  <si>
    <t>102782318813</t>
  </si>
  <si>
    <t>312487000</t>
  </si>
  <si>
    <t>九江远洲国际大酒店</t>
  </si>
  <si>
    <t>周楚青</t>
  </si>
  <si>
    <t>¥912.00</t>
  </si>
  <si>
    <t>¥120.00</t>
  </si>
  <si>
    <t>¥792.00</t>
  </si>
  <si>
    <t>悦享双床房</t>
  </si>
  <si>
    <t>102783020731</t>
  </si>
  <si>
    <t>318069043</t>
  </si>
  <si>
    <t>文渊阁美丽豪酒店(韩城古城店)</t>
  </si>
  <si>
    <t>王硕</t>
  </si>
  <si>
    <t>¥282.00</t>
  </si>
  <si>
    <t>¥37.00</t>
  </si>
  <si>
    <t>¥245.00</t>
  </si>
  <si>
    <t>古城街景大床房</t>
  </si>
  <si>
    <t>102783484874</t>
  </si>
  <si>
    <t>367425546</t>
  </si>
  <si>
    <t>锦江都城酒店(福州仓山万达广场店)</t>
  </si>
  <si>
    <t>张广旭</t>
  </si>
  <si>
    <t>¥377.00</t>
  </si>
  <si>
    <t>¥327.00</t>
  </si>
  <si>
    <t>都会商务房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</si>
  <si>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</si>
  <si>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</si>
  <si>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</si>
  <si>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</si>
  <si>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</si>
  <si>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</si>
  <si>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</si>
  <si>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</si>
  <si>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</si>
  <si>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</si>
  <si>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</si>
  <si>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A211014094234481</t>
  </si>
  <si>
    <r>
      <t>总计：</t>
    </r>
    <r>
      <rPr>
        <sz val="10"/>
        <rFont val="Arial"/>
        <charset val="134"/>
      </rPr>
      <t>7962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</si>
  <si>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</si>
  <si>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</si>
  <si>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</si>
  <si>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</si>
  <si>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</si>
  <si>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</si>
  <si>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</si>
  <si>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</si>
  <si>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</si>
  <si>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</si>
  <si>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</si>
  <si>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</si>
  <si>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</si>
  <si>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</si>
  <si>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</si>
  <si>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</si>
  <si>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2276418</t>
  </si>
  <si>
    <t>退房日周结</t>
  </si>
  <si>
    <t>146.00</t>
  </si>
  <si>
    <t>RMB</t>
  </si>
  <si>
    <t>0</t>
  </si>
  <si>
    <t>0.00</t>
  </si>
  <si>
    <t>汇趣住国内直连</t>
  </si>
  <si>
    <t>2021-10-12 22:53:34</t>
  </si>
  <si>
    <t>直连</t>
  </si>
  <si>
    <t>2276331</t>
  </si>
  <si>
    <t>朱威,马文武</t>
  </si>
  <si>
    <t>626.00</t>
  </si>
  <si>
    <t>2021-10-12 20:06:33</t>
  </si>
  <si>
    <t>2276221</t>
  </si>
  <si>
    <t>331.00</t>
  </si>
  <si>
    <t>2021-10-12 16:12:11</t>
  </si>
  <si>
    <t>2276142</t>
  </si>
  <si>
    <t>韩城文渊阁美丽豪酒店</t>
  </si>
  <si>
    <t>245.00</t>
  </si>
  <si>
    <t>2021-10-12 13:23:50</t>
  </si>
  <si>
    <t>2276124</t>
  </si>
  <si>
    <t>157.00</t>
  </si>
  <si>
    <t>2021-10-12 12:48:20</t>
  </si>
  <si>
    <t>2276051</t>
  </si>
  <si>
    <t>大槐树酒店(洛阳高铁站店)</t>
  </si>
  <si>
    <t>186.00</t>
  </si>
  <si>
    <t>2021-10-12 09:27:10</t>
  </si>
  <si>
    <t>2276008</t>
  </si>
  <si>
    <t>97.00</t>
  </si>
  <si>
    <t>2021-10-12 07:20:06</t>
  </si>
  <si>
    <t>2275901</t>
  </si>
  <si>
    <t>327.00</t>
  </si>
  <si>
    <t>2021-10-12 00:24:29</t>
  </si>
  <si>
    <t>2275899</t>
  </si>
  <si>
    <t>凯里亚德（郑州高铁东站店）</t>
  </si>
  <si>
    <t>294.00</t>
  </si>
  <si>
    <t>2021-10-12 00:20:17</t>
  </si>
  <si>
    <t>2275685</t>
  </si>
  <si>
    <t>792.00</t>
  </si>
  <si>
    <t>2021-10-11 17:18:51</t>
  </si>
  <si>
    <t>2275165</t>
  </si>
  <si>
    <t>翁越驰,何晓慧</t>
  </si>
  <si>
    <t>2508.00</t>
  </si>
  <si>
    <t>2021-10-10 11:26:24</t>
  </si>
  <si>
    <t>2274766</t>
  </si>
  <si>
    <t>1254.00</t>
  </si>
  <si>
    <t>2021-10-09 10:33:04</t>
  </si>
  <si>
    <t>2269630</t>
  </si>
  <si>
    <t>514.00</t>
  </si>
  <si>
    <t>2021-09-30 14:59:21</t>
  </si>
  <si>
    <t>2269629</t>
  </si>
  <si>
    <t>485.00</t>
  </si>
  <si>
    <t>2021-09-30 14:57:28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</si>
</sst>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9" borderId="14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2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2</v>
      </c>
      <c r="M7" s="7">
        <v>2</v>
      </c>
      <c r="N7" s="7" t="s">
        <v>122</v>
      </c>
      <c r="O7" s="7" t="s">
        <v>123</v>
      </c>
      <c r="P7" s="7" t="s">
        <v>80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74</v>
      </c>
      <c r="H9" s="7" t="s">
        <v>75</v>
      </c>
      <c r="I9" s="7" t="s">
        <v>76</v>
      </c>
      <c r="J9" s="7" t="s">
        <v>2</v>
      </c>
      <c r="K9" s="7" t="s">
        <v>77</v>
      </c>
      <c r="L9" s="7">
        <v>1</v>
      </c>
      <c r="M9" s="7">
        <v>1</v>
      </c>
      <c r="N9" s="7" t="s">
        <v>78</v>
      </c>
      <c r="O9" s="7" t="s">
        <v>79</v>
      </c>
      <c r="P9" s="7" t="s">
        <v>80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145</v>
      </c>
      <c r="S10" s="12" t="s">
        <v>19</v>
      </c>
      <c r="T10" s="7"/>
      <c r="U10" s="11" t="s">
        <v>19</v>
      </c>
      <c r="V10" s="11" t="s">
        <v>145</v>
      </c>
      <c r="W10" s="12" t="s">
        <v>146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119</v>
      </c>
      <c r="H11" s="7" t="s">
        <v>120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2</v>
      </c>
      <c r="N11" s="7" t="s">
        <v>151</v>
      </c>
      <c r="O11" s="7" t="s">
        <v>123</v>
      </c>
      <c r="P11" s="7" t="s">
        <v>80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161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84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2</v>
      </c>
      <c r="N13" s="7" t="s">
        <v>123</v>
      </c>
      <c r="O13" s="7" t="s">
        <v>123</v>
      </c>
      <c r="P13" s="7" t="s">
        <v>80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183</v>
      </c>
      <c r="S15" s="12" t="s">
        <v>19</v>
      </c>
      <c r="T15" s="7"/>
      <c r="U15" s="11" t="s">
        <v>19</v>
      </c>
      <c r="V15" s="11" t="s">
        <v>183</v>
      </c>
      <c r="W15" s="12" t="s">
        <v>107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customHeight="1" spans="1:32">
      <c r="A16" s="10" t="s">
        <v>186</v>
      </c>
      <c r="B16" s="10"/>
      <c r="C16" s="10" t="s">
        <v>187</v>
      </c>
      <c r="D16" s="10"/>
      <c r="E16" s="10"/>
      <c r="F16" s="10"/>
      <c r="G16" s="10" t="s">
        <v>187</v>
      </c>
      <c r="H16" s="10" t="s">
        <v>187</v>
      </c>
      <c r="I16" s="10" t="s">
        <v>187</v>
      </c>
      <c r="J16" s="10" t="s">
        <v>187</v>
      </c>
      <c r="K16" s="10" t="s">
        <v>187</v>
      </c>
      <c r="L16" s="10" t="s">
        <v>187</v>
      </c>
      <c r="M16" s="10" t="s">
        <v>187</v>
      </c>
      <c r="N16" s="10" t="s">
        <v>187</v>
      </c>
      <c r="O16" s="10" t="s">
        <v>187</v>
      </c>
      <c r="P16" s="10" t="s">
        <v>187</v>
      </c>
      <c r="Q16" s="10"/>
      <c r="R16" s="13" t="s">
        <v>20</v>
      </c>
      <c r="S16" s="13" t="s">
        <v>19</v>
      </c>
      <c r="T16" s="10" t="s">
        <v>187</v>
      </c>
      <c r="U16" s="13"/>
      <c r="V16" s="13" t="s">
        <v>20</v>
      </c>
      <c r="W16" s="13" t="s">
        <v>21</v>
      </c>
      <c r="X16" s="13"/>
      <c r="Y16" s="13"/>
      <c r="Z16" s="13"/>
      <c r="AA16" s="10"/>
      <c r="AB16" s="13"/>
      <c r="AC16" s="10"/>
      <c r="AD16" s="10" t="s">
        <v>187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188</v>
      </c>
      <c r="B1" s="4" t="s">
        <v>189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190</v>
      </c>
      <c r="H1" s="4" t="s">
        <v>191</v>
      </c>
      <c r="I1" s="4" t="s">
        <v>13</v>
      </c>
      <c r="J1" s="4" t="s">
        <v>17</v>
      </c>
      <c r="K1" s="4" t="s">
        <v>18</v>
      </c>
      <c r="L1" s="9" t="s">
        <v>192</v>
      </c>
      <c r="M1" s="4" t="s">
        <v>193</v>
      </c>
      <c r="N1" s="4" t="s">
        <v>194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C29" sqref="C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485</v>
      </c>
      <c r="E2" t="str">
        <f>VLOOKUP(A2,HOP!A:L,12,0)</f>
        <v>485.00</v>
      </c>
      <c r="F2" t="str">
        <f>VLOOKUP(A2,HOP!A:C,3,0)</f>
        <v>2269629</v>
      </c>
      <c r="G2">
        <f>D2-E2</f>
        <v>0</v>
      </c>
      <c r="H2" t="str">
        <f>$H$1&amp;F2</f>
        <v>，2269629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294</v>
      </c>
      <c r="E3" t="str">
        <f>VLOOKUP(A3,HOP!A:L,12,0)</f>
        <v>294.00</v>
      </c>
      <c r="F3" t="str">
        <f>VLOOKUP(A3,HOP!A:C,3,0)</f>
        <v>2275899</v>
      </c>
      <c r="G3">
        <f t="shared" ref="G3:G15" si="0">D3-E3</f>
        <v>0</v>
      </c>
      <c r="H3" t="str">
        <f t="shared" ref="H3:H15" si="1">$H$1&amp;F3</f>
        <v>，2275899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186</v>
      </c>
      <c r="E4" t="str">
        <f>VLOOKUP(A4,HOP!A:L,12,0)</f>
        <v>186.00</v>
      </c>
      <c r="F4" t="str">
        <f>VLOOKUP(A4,HOP!A:C,3,0)</f>
        <v>2276051</v>
      </c>
      <c r="G4">
        <f t="shared" si="0"/>
        <v>0</v>
      </c>
      <c r="H4" t="str">
        <f t="shared" si="1"/>
        <v>，2276051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331</v>
      </c>
      <c r="E5" t="str">
        <f>VLOOKUP(A5,HOP!A:L,12,0)</f>
        <v>331.00</v>
      </c>
      <c r="F5" t="str">
        <f>VLOOKUP(A5,HOP!A:C,3,0)</f>
        <v>2276221</v>
      </c>
      <c r="G5">
        <f t="shared" si="0"/>
        <v>0</v>
      </c>
      <c r="H5" t="str">
        <f t="shared" si="1"/>
        <v>，2276221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626</v>
      </c>
      <c r="E6" t="str">
        <f>VLOOKUP(A6,HOP!A:L,12,0)</f>
        <v>626.00</v>
      </c>
      <c r="F6" t="str">
        <f>VLOOKUP(A6,HOP!A:C,3,0)</f>
        <v>2276331</v>
      </c>
      <c r="G6">
        <f t="shared" si="0"/>
        <v>0</v>
      </c>
      <c r="H6" t="str">
        <f t="shared" si="1"/>
        <v>，2276331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123</v>
      </c>
      <c r="C7" s="7" t="s">
        <v>80</v>
      </c>
      <c r="D7" s="3">
        <v>2508</v>
      </c>
      <c r="E7" t="str">
        <f>VLOOKUP(A7,HOP!A:L,12,0)</f>
        <v>2508.00</v>
      </c>
      <c r="F7" t="str">
        <f>VLOOKUP(A7,HOP!A:C,3,0)</f>
        <v>2275165</v>
      </c>
      <c r="G7">
        <f t="shared" si="0"/>
        <v>0</v>
      </c>
      <c r="H7" t="str">
        <f t="shared" si="1"/>
        <v>，2275165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79</v>
      </c>
      <c r="C8" s="7" t="s">
        <v>80</v>
      </c>
      <c r="D8" s="3">
        <v>97</v>
      </c>
      <c r="E8" t="str">
        <f>VLOOKUP(A8,HOP!A:L,12,0)</f>
        <v>97.00</v>
      </c>
      <c r="F8" t="str">
        <f>VLOOKUP(A8,HOP!A:C,3,0)</f>
        <v>2276008</v>
      </c>
      <c r="G8">
        <f t="shared" si="0"/>
        <v>0</v>
      </c>
      <c r="H8" t="str">
        <f t="shared" si="1"/>
        <v>，2276008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79</v>
      </c>
      <c r="C9" s="7" t="s">
        <v>80</v>
      </c>
      <c r="D9" s="3">
        <v>514</v>
      </c>
      <c r="E9" t="str">
        <f>VLOOKUP(A9,HOP!A:L,12,0)</f>
        <v>514.00</v>
      </c>
      <c r="F9" t="str">
        <f>VLOOKUP(A9,HOP!A:C,3,0)</f>
        <v>2269630</v>
      </c>
      <c r="G9">
        <f t="shared" si="0"/>
        <v>0</v>
      </c>
      <c r="H9" t="str">
        <f t="shared" si="1"/>
        <v>，2269630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79</v>
      </c>
      <c r="C10" s="7" t="s">
        <v>80</v>
      </c>
      <c r="D10" s="3">
        <v>157</v>
      </c>
      <c r="E10" t="str">
        <f>VLOOKUP(A10,HOP!A:L,12,0)</f>
        <v>157.00</v>
      </c>
      <c r="F10" t="str">
        <f>VLOOKUP(A10,HOP!A:C,3,0)</f>
        <v>2276124</v>
      </c>
      <c r="G10">
        <f t="shared" si="0"/>
        <v>0</v>
      </c>
      <c r="H10" t="str">
        <f t="shared" si="1"/>
        <v>，2276124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123</v>
      </c>
      <c r="C11" s="7" t="s">
        <v>80</v>
      </c>
      <c r="D11" s="3">
        <v>1254</v>
      </c>
      <c r="E11" t="str">
        <f>VLOOKUP(A11,HOP!A:L,12,0)</f>
        <v>1254.00</v>
      </c>
      <c r="F11" t="str">
        <f>VLOOKUP(A11,HOP!A:C,3,0)</f>
        <v>2274766</v>
      </c>
      <c r="G11">
        <f t="shared" si="0"/>
        <v>0</v>
      </c>
      <c r="H11" t="str">
        <f t="shared" si="1"/>
        <v>，2274766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79</v>
      </c>
      <c r="C12" s="7" t="s">
        <v>80</v>
      </c>
      <c r="D12" s="3">
        <v>146</v>
      </c>
      <c r="E12" t="str">
        <f>VLOOKUP(A12,HOP!A:L,12,0)</f>
        <v>146.00</v>
      </c>
      <c r="F12" t="str">
        <f>VLOOKUP(A12,HOP!A:C,3,0)</f>
        <v>2276418</v>
      </c>
      <c r="G12">
        <f t="shared" si="0"/>
        <v>0</v>
      </c>
      <c r="H12" t="str">
        <f t="shared" si="1"/>
        <v>，2276418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123</v>
      </c>
      <c r="C13" s="7" t="s">
        <v>80</v>
      </c>
      <c r="D13" s="3">
        <v>792</v>
      </c>
      <c r="E13" t="str">
        <f>VLOOKUP(A13,HOP!A:L,12,0)</f>
        <v>792.00</v>
      </c>
      <c r="F13" t="str">
        <f>VLOOKUP(A13,HOP!A:C,3,0)</f>
        <v>2275685</v>
      </c>
      <c r="G13">
        <f t="shared" si="0"/>
        <v>0</v>
      </c>
      <c r="H13" t="str">
        <f t="shared" si="1"/>
        <v>，2275685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245</v>
      </c>
      <c r="E14" t="str">
        <f>VLOOKUP(A14,HOP!A:L,12,0)</f>
        <v>245.00</v>
      </c>
      <c r="F14" t="str">
        <f>VLOOKUP(A14,HOP!A:C,3,0)</f>
        <v>2276142</v>
      </c>
      <c r="G14">
        <f t="shared" si="0"/>
        <v>0</v>
      </c>
      <c r="H14" t="str">
        <f t="shared" si="1"/>
        <v>，2276142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79</v>
      </c>
      <c r="C15" s="7" t="s">
        <v>80</v>
      </c>
      <c r="D15" s="3">
        <v>327</v>
      </c>
      <c r="E15" t="str">
        <f>VLOOKUP(A15,HOP!A:L,12,0)</f>
        <v>327.00</v>
      </c>
      <c r="F15" t="str">
        <f>VLOOKUP(A15,HOP!A:C,3,0)</f>
        <v>2275901</v>
      </c>
      <c r="G15">
        <f t="shared" si="0"/>
        <v>0</v>
      </c>
      <c r="H15" t="str">
        <f t="shared" si="1"/>
        <v>，2275901</v>
      </c>
      <c r="I15" t="str">
        <f>VLOOKUP(A15,HOP!A:T,20,0)</f>
        <v>直连</v>
      </c>
    </row>
    <row r="17" spans="4:4">
      <c r="D17" s="3">
        <f>SUM(D2:D16)</f>
        <v>7962</v>
      </c>
    </row>
    <row r="18" ht="14.25" spans="4:4">
      <c r="D18" s="8" t="s">
        <v>22</v>
      </c>
    </row>
    <row r="21" spans="1:1">
      <c r="A21" t="s">
        <v>197</v>
      </c>
    </row>
    <row r="22" spans="1:1">
      <c r="A22" s="5" t="s">
        <v>198</v>
      </c>
    </row>
  </sheetData>
  <autoFilter ref="A1:I1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</row>
    <row r="2" s="1" customFormat="1" spans="1:20">
      <c r="A2" s="1" t="s">
        <v>156</v>
      </c>
      <c r="B2" s="1" t="s">
        <v>79</v>
      </c>
      <c r="C2" s="1" t="s">
        <v>215</v>
      </c>
      <c r="D2" s="1" t="s">
        <v>158</v>
      </c>
      <c r="E2" s="1" t="s">
        <v>159</v>
      </c>
      <c r="F2" s="1" t="s">
        <v>79</v>
      </c>
      <c r="G2" s="1" t="s">
        <v>80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72</v>
      </c>
      <c r="S2" s="1" t="s">
        <v>34</v>
      </c>
      <c r="T2" s="1" t="s">
        <v>223</v>
      </c>
    </row>
    <row r="3" s="1" customFormat="1" spans="1:20">
      <c r="A3" s="1" t="s">
        <v>110</v>
      </c>
      <c r="B3" s="1" t="s">
        <v>79</v>
      </c>
      <c r="C3" s="1" t="s">
        <v>224</v>
      </c>
      <c r="D3" s="1" t="s">
        <v>112</v>
      </c>
      <c r="E3" s="1" t="s">
        <v>225</v>
      </c>
      <c r="F3" s="1" t="s">
        <v>79</v>
      </c>
      <c r="G3" s="1" t="s">
        <v>80</v>
      </c>
      <c r="H3" s="1" t="s">
        <v>216</v>
      </c>
      <c r="I3" s="1" t="s">
        <v>226</v>
      </c>
      <c r="J3" s="1" t="s">
        <v>218</v>
      </c>
      <c r="K3" s="1" t="s">
        <v>226</v>
      </c>
      <c r="L3" s="1" t="s">
        <v>226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227</v>
      </c>
      <c r="R3" s="1" t="s">
        <v>72</v>
      </c>
      <c r="S3" s="1" t="s">
        <v>34</v>
      </c>
      <c r="T3" s="1" t="s">
        <v>223</v>
      </c>
    </row>
    <row r="4" s="1" customFormat="1" spans="1:20">
      <c r="A4" s="1" t="s">
        <v>102</v>
      </c>
      <c r="B4" s="1" t="s">
        <v>79</v>
      </c>
      <c r="C4" s="1" t="s">
        <v>228</v>
      </c>
      <c r="D4" s="1" t="s">
        <v>104</v>
      </c>
      <c r="E4" s="1" t="s">
        <v>105</v>
      </c>
      <c r="F4" s="1" t="s">
        <v>79</v>
      </c>
      <c r="G4" s="1" t="s">
        <v>80</v>
      </c>
      <c r="H4" s="1" t="s">
        <v>216</v>
      </c>
      <c r="I4" s="1" t="s">
        <v>229</v>
      </c>
      <c r="J4" s="1" t="s">
        <v>218</v>
      </c>
      <c r="K4" s="1" t="s">
        <v>229</v>
      </c>
      <c r="L4" s="1" t="s">
        <v>229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230</v>
      </c>
      <c r="R4" s="1" t="s">
        <v>72</v>
      </c>
      <c r="S4" s="1" t="s">
        <v>34</v>
      </c>
      <c r="T4" s="1" t="s">
        <v>223</v>
      </c>
    </row>
    <row r="5" s="1" customFormat="1" spans="1:20">
      <c r="A5" s="1" t="s">
        <v>171</v>
      </c>
      <c r="B5" s="1" t="s">
        <v>79</v>
      </c>
      <c r="C5" s="1" t="s">
        <v>231</v>
      </c>
      <c r="D5" s="1" t="s">
        <v>232</v>
      </c>
      <c r="E5" s="1" t="s">
        <v>174</v>
      </c>
      <c r="F5" s="1" t="s">
        <v>79</v>
      </c>
      <c r="G5" s="1" t="s">
        <v>80</v>
      </c>
      <c r="H5" s="1" t="s">
        <v>216</v>
      </c>
      <c r="I5" s="1" t="s">
        <v>233</v>
      </c>
      <c r="J5" s="1" t="s">
        <v>218</v>
      </c>
      <c r="K5" s="1" t="s">
        <v>233</v>
      </c>
      <c r="L5" s="1" t="s">
        <v>233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234</v>
      </c>
      <c r="R5" s="1" t="s">
        <v>72</v>
      </c>
      <c r="S5" s="1" t="s">
        <v>34</v>
      </c>
      <c r="T5" s="1" t="s">
        <v>223</v>
      </c>
    </row>
    <row r="6" s="1" customFormat="1" spans="1:20">
      <c r="A6" s="1" t="s">
        <v>141</v>
      </c>
      <c r="B6" s="1" t="s">
        <v>79</v>
      </c>
      <c r="C6" s="1" t="s">
        <v>235</v>
      </c>
      <c r="D6" s="1" t="s">
        <v>143</v>
      </c>
      <c r="E6" s="1" t="s">
        <v>144</v>
      </c>
      <c r="F6" s="1" t="s">
        <v>79</v>
      </c>
      <c r="G6" s="1" t="s">
        <v>80</v>
      </c>
      <c r="H6" s="1" t="s">
        <v>216</v>
      </c>
      <c r="I6" s="1" t="s">
        <v>236</v>
      </c>
      <c r="J6" s="1" t="s">
        <v>218</v>
      </c>
      <c r="K6" s="1" t="s">
        <v>236</v>
      </c>
      <c r="L6" s="1" t="s">
        <v>236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237</v>
      </c>
      <c r="R6" s="1" t="s">
        <v>72</v>
      </c>
      <c r="S6" s="1" t="s">
        <v>34</v>
      </c>
      <c r="T6" s="1" t="s">
        <v>223</v>
      </c>
    </row>
    <row r="7" s="1" customFormat="1" spans="1:20">
      <c r="A7" s="1" t="s">
        <v>94</v>
      </c>
      <c r="B7" s="1" t="s">
        <v>79</v>
      </c>
      <c r="C7" s="1" t="s">
        <v>238</v>
      </c>
      <c r="D7" s="1" t="s">
        <v>239</v>
      </c>
      <c r="E7" s="1" t="s">
        <v>97</v>
      </c>
      <c r="F7" s="1" t="s">
        <v>79</v>
      </c>
      <c r="G7" s="1" t="s">
        <v>80</v>
      </c>
      <c r="H7" s="1" t="s">
        <v>216</v>
      </c>
      <c r="I7" s="1" t="s">
        <v>240</v>
      </c>
      <c r="J7" s="1" t="s">
        <v>218</v>
      </c>
      <c r="K7" s="1" t="s">
        <v>240</v>
      </c>
      <c r="L7" s="1" t="s">
        <v>240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241</v>
      </c>
      <c r="R7" s="1" t="s">
        <v>72</v>
      </c>
      <c r="S7" s="1" t="s">
        <v>34</v>
      </c>
      <c r="T7" s="1" t="s">
        <v>223</v>
      </c>
    </row>
    <row r="8" s="1" customFormat="1" spans="1:20">
      <c r="A8" s="1" t="s">
        <v>128</v>
      </c>
      <c r="B8" s="1" t="s">
        <v>79</v>
      </c>
      <c r="C8" s="1" t="s">
        <v>242</v>
      </c>
      <c r="D8" s="1" t="s">
        <v>130</v>
      </c>
      <c r="E8" s="1" t="s">
        <v>131</v>
      </c>
      <c r="F8" s="1" t="s">
        <v>79</v>
      </c>
      <c r="G8" s="1" t="s">
        <v>80</v>
      </c>
      <c r="H8" s="1" t="s">
        <v>216</v>
      </c>
      <c r="I8" s="1" t="s">
        <v>243</v>
      </c>
      <c r="J8" s="1" t="s">
        <v>218</v>
      </c>
      <c r="K8" s="1" t="s">
        <v>243</v>
      </c>
      <c r="L8" s="1" t="s">
        <v>243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244</v>
      </c>
      <c r="R8" s="1" t="s">
        <v>72</v>
      </c>
      <c r="S8" s="1" t="s">
        <v>34</v>
      </c>
      <c r="T8" s="1" t="s">
        <v>223</v>
      </c>
    </row>
    <row r="9" s="1" customFormat="1" spans="1:20">
      <c r="A9" s="1" t="s">
        <v>179</v>
      </c>
      <c r="B9" s="1" t="s">
        <v>79</v>
      </c>
      <c r="C9" s="1" t="s">
        <v>245</v>
      </c>
      <c r="D9" s="1" t="s">
        <v>181</v>
      </c>
      <c r="E9" s="1" t="s">
        <v>182</v>
      </c>
      <c r="F9" s="1" t="s">
        <v>79</v>
      </c>
      <c r="G9" s="1" t="s">
        <v>80</v>
      </c>
      <c r="H9" s="1" t="s">
        <v>216</v>
      </c>
      <c r="I9" s="1" t="s">
        <v>246</v>
      </c>
      <c r="J9" s="1" t="s">
        <v>218</v>
      </c>
      <c r="K9" s="1" t="s">
        <v>246</v>
      </c>
      <c r="L9" s="1" t="s">
        <v>246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247</v>
      </c>
      <c r="R9" s="1" t="s">
        <v>72</v>
      </c>
      <c r="S9" s="1" t="s">
        <v>34</v>
      </c>
      <c r="T9" s="1" t="s">
        <v>223</v>
      </c>
    </row>
    <row r="10" s="1" customFormat="1" spans="1:20">
      <c r="A10" s="1" t="s">
        <v>86</v>
      </c>
      <c r="B10" s="1" t="s">
        <v>79</v>
      </c>
      <c r="C10" s="1" t="s">
        <v>248</v>
      </c>
      <c r="D10" s="1" t="s">
        <v>249</v>
      </c>
      <c r="E10" s="1" t="s">
        <v>89</v>
      </c>
      <c r="F10" s="1" t="s">
        <v>79</v>
      </c>
      <c r="G10" s="1" t="s">
        <v>80</v>
      </c>
      <c r="H10" s="1" t="s">
        <v>216</v>
      </c>
      <c r="I10" s="1" t="s">
        <v>250</v>
      </c>
      <c r="J10" s="1" t="s">
        <v>218</v>
      </c>
      <c r="K10" s="1" t="s">
        <v>250</v>
      </c>
      <c r="L10" s="1" t="s">
        <v>250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251</v>
      </c>
      <c r="R10" s="1" t="s">
        <v>72</v>
      </c>
      <c r="S10" s="1" t="s">
        <v>34</v>
      </c>
      <c r="T10" s="1" t="s">
        <v>223</v>
      </c>
    </row>
    <row r="11" s="1" customFormat="1" spans="1:20">
      <c r="A11" s="1" t="s">
        <v>163</v>
      </c>
      <c r="B11" s="1" t="s">
        <v>123</v>
      </c>
      <c r="C11" s="1" t="s">
        <v>252</v>
      </c>
      <c r="D11" s="1" t="s">
        <v>165</v>
      </c>
      <c r="E11" s="1" t="s">
        <v>166</v>
      </c>
      <c r="F11" s="1" t="s">
        <v>123</v>
      </c>
      <c r="G11" s="1" t="s">
        <v>80</v>
      </c>
      <c r="H11" s="1" t="s">
        <v>216</v>
      </c>
      <c r="I11" s="1" t="s">
        <v>253</v>
      </c>
      <c r="J11" s="1" t="s">
        <v>218</v>
      </c>
      <c r="K11" s="1" t="s">
        <v>253</v>
      </c>
      <c r="L11" s="1" t="s">
        <v>253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254</v>
      </c>
      <c r="R11" s="1" t="s">
        <v>72</v>
      </c>
      <c r="S11" s="1" t="s">
        <v>34</v>
      </c>
      <c r="T11" s="1" t="s">
        <v>223</v>
      </c>
    </row>
    <row r="12" s="1" customFormat="1" spans="1:20">
      <c r="A12" s="1" t="s">
        <v>118</v>
      </c>
      <c r="B12" s="1" t="s">
        <v>122</v>
      </c>
      <c r="C12" s="1" t="s">
        <v>255</v>
      </c>
      <c r="D12" s="1" t="s">
        <v>120</v>
      </c>
      <c r="E12" s="1" t="s">
        <v>256</v>
      </c>
      <c r="F12" s="1" t="s">
        <v>123</v>
      </c>
      <c r="G12" s="1" t="s">
        <v>80</v>
      </c>
      <c r="H12" s="1" t="s">
        <v>216</v>
      </c>
      <c r="I12" s="1" t="s">
        <v>257</v>
      </c>
      <c r="J12" s="1" t="s">
        <v>218</v>
      </c>
      <c r="K12" s="1" t="s">
        <v>257</v>
      </c>
      <c r="L12" s="1" t="s">
        <v>257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258</v>
      </c>
      <c r="R12" s="1" t="s">
        <v>72</v>
      </c>
      <c r="S12" s="1" t="s">
        <v>34</v>
      </c>
      <c r="T12" s="1" t="s">
        <v>223</v>
      </c>
    </row>
    <row r="13" s="1" customFormat="1" spans="1:20">
      <c r="A13" s="1" t="s">
        <v>149</v>
      </c>
      <c r="B13" s="1" t="s">
        <v>151</v>
      </c>
      <c r="C13" s="1" t="s">
        <v>259</v>
      </c>
      <c r="D13" s="1" t="s">
        <v>120</v>
      </c>
      <c r="E13" s="1" t="s">
        <v>150</v>
      </c>
      <c r="F13" s="1" t="s">
        <v>123</v>
      </c>
      <c r="G13" s="1" t="s">
        <v>80</v>
      </c>
      <c r="H13" s="1" t="s">
        <v>216</v>
      </c>
      <c r="I13" s="1" t="s">
        <v>260</v>
      </c>
      <c r="J13" s="1" t="s">
        <v>218</v>
      </c>
      <c r="K13" s="1" t="s">
        <v>260</v>
      </c>
      <c r="L13" s="1" t="s">
        <v>260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261</v>
      </c>
      <c r="R13" s="1" t="s">
        <v>72</v>
      </c>
      <c r="S13" s="1" t="s">
        <v>34</v>
      </c>
      <c r="T13" s="1" t="s">
        <v>223</v>
      </c>
    </row>
    <row r="14" s="1" customFormat="1" spans="1:20">
      <c r="A14" s="1" t="s">
        <v>136</v>
      </c>
      <c r="B14" s="1" t="s">
        <v>78</v>
      </c>
      <c r="C14" s="1" t="s">
        <v>262</v>
      </c>
      <c r="D14" s="1" t="s">
        <v>75</v>
      </c>
      <c r="E14" s="1" t="s">
        <v>77</v>
      </c>
      <c r="F14" s="1" t="s">
        <v>79</v>
      </c>
      <c r="G14" s="1" t="s">
        <v>80</v>
      </c>
      <c r="H14" s="1" t="s">
        <v>216</v>
      </c>
      <c r="I14" s="1" t="s">
        <v>263</v>
      </c>
      <c r="J14" s="1" t="s">
        <v>218</v>
      </c>
      <c r="K14" s="1" t="s">
        <v>263</v>
      </c>
      <c r="L14" s="1" t="s">
        <v>263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264</v>
      </c>
      <c r="R14" s="1" t="s">
        <v>72</v>
      </c>
      <c r="S14" s="1" t="s">
        <v>34</v>
      </c>
      <c r="T14" s="1" t="s">
        <v>223</v>
      </c>
    </row>
    <row r="15" s="1" customFormat="1" spans="1:20">
      <c r="A15" s="1" t="s">
        <v>70</v>
      </c>
      <c r="B15" s="1" t="s">
        <v>78</v>
      </c>
      <c r="C15" s="1" t="s">
        <v>265</v>
      </c>
      <c r="D15" s="1" t="s">
        <v>75</v>
      </c>
      <c r="E15" s="1" t="s">
        <v>77</v>
      </c>
      <c r="F15" s="1" t="s">
        <v>79</v>
      </c>
      <c r="G15" s="1" t="s">
        <v>80</v>
      </c>
      <c r="H15" s="1" t="s">
        <v>216</v>
      </c>
      <c r="I15" s="1" t="s">
        <v>266</v>
      </c>
      <c r="J15" s="1" t="s">
        <v>218</v>
      </c>
      <c r="K15" s="1" t="s">
        <v>266</v>
      </c>
      <c r="L15" s="1" t="s">
        <v>266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267</v>
      </c>
      <c r="R15" s="1" t="s">
        <v>72</v>
      </c>
      <c r="S15" s="1" t="s">
        <v>34</v>
      </c>
      <c r="T15" s="1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2021-10-14T01:41:37Z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D2FF4ABE21524D059698850206CF9F37</vt:lpwstr>
  </property>
</Properties>
</file>