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44525"/>
</workbook>
</file>

<file path=xl/sharedStrings.xml><?xml version="1.0" encoding="utf-8"?>
<sst xmlns="http://schemas.openxmlformats.org/spreadsheetml/2006/main" count="1062" uniqueCount="300">
  <si>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</si>
  <si>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</si>
  <si>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</si>
  <si>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</si>
  <si>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</si>
  <si>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</si>
  <si>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</si>
  <si>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</si>
  <si>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</si>
  <si>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</si>
  <si>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</si>
  <si>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</si>
  <si>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</si>
  <si>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</si>
  <si>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</si>
  <si>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</si>
  <si>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</si>
  <si>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</si>
  <si>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</si>
  <si>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</si>
  <si>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</si>
  <si>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</si>
  <si>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</si>
  <si>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</si>
  <si>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</si>
  <si>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</si>
  <si>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</si>
  <si>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[上海]汉庭优佳酒店(上海南京西路地铁站店)(76436638)</t>
  </si>
  <si>
    <t>高级双床房&lt;2人入住&gt;&lt;早餐&gt;</t>
  </si>
  <si>
    <t>CNY</t>
  </si>
  <si>
    <t>李媛,同飞凤</t>
  </si>
  <si>
    <t>CA13744211014CNY</t>
  </si>
  <si>
    <t>未提现</t>
  </si>
  <si>
    <t>携程开票</t>
  </si>
  <si>
    <t>R2000419065024719001</t>
  </si>
  <si>
    <t>[杭州]桔子水晶杭州滨江星光大道酒店(80244143)</t>
  </si>
  <si>
    <t>经济大床房(无窗)&lt;2人入住&gt;</t>
  </si>
  <si>
    <t>朱方宁</t>
  </si>
  <si>
    <t>R3100517065232115001</t>
  </si>
  <si>
    <t>[北京]北京奥北宝迪酒店(80243639)</t>
  </si>
  <si>
    <t>欧式大床房&lt;2人入住&gt;</t>
  </si>
  <si>
    <t>贾允超</t>
  </si>
  <si>
    <t>[珠海]贝壳酒店(珠海拱北口岸富华里沃尔玛店)(80245877)</t>
  </si>
  <si>
    <t>双床房(无窗)&lt;2人入住&gt;</t>
  </si>
  <si>
    <t>张清</t>
  </si>
  <si>
    <t>[北京]北京昆泰嘉华酒店(76296635)</t>
  </si>
  <si>
    <t>豪华大床间&lt;2人入住&gt;</t>
  </si>
  <si>
    <t>王旭</t>
  </si>
  <si>
    <t>[珠海]7天连锁酒店(珠海横琴长隆国际会展中心店)(80248042)</t>
  </si>
  <si>
    <t>经济房&lt;2人入住&gt;</t>
  </si>
  <si>
    <t>商翠杰</t>
  </si>
  <si>
    <t>[丹东]白玉兰酒店(丹东天赐未来城店)(80896485)</t>
  </si>
  <si>
    <t>玉舒大床房&lt;2人入住&gt;&lt;早餐&gt;</t>
  </si>
  <si>
    <t>戚云璐</t>
  </si>
  <si>
    <t>取消</t>
  </si>
  <si>
    <t>[菏泽]菏泽希尔顿花园酒店(80249855)</t>
  </si>
  <si>
    <t>花园大床房&lt;2人入住&gt;</t>
  </si>
  <si>
    <t>杜文姬</t>
  </si>
  <si>
    <t>[上海]汉庭酒店(上海大宁国际广中路店)(76438849)</t>
  </si>
  <si>
    <t>双床房&lt;2人入住&gt;</t>
  </si>
  <si>
    <t>蒋中洪,蒋中洪</t>
  </si>
  <si>
    <t>R2000834065527031001</t>
  </si>
  <si>
    <t>[广安]尚客优酒店（广安职业学院店）(80249401)</t>
  </si>
  <si>
    <t>麻将双床房&lt;2人入住&gt;</t>
  </si>
  <si>
    <t>徐展</t>
  </si>
  <si>
    <t>(THK)YD06183210928102244383;</t>
  </si>
  <si>
    <t>陈刚</t>
  </si>
  <si>
    <t>刘文斌</t>
  </si>
  <si>
    <t>[江阴]贝壳酒店（江阴长寿店）(80249765)</t>
  </si>
  <si>
    <t>大床房&lt;2人入住&gt;</t>
  </si>
  <si>
    <t>李广洋,王月峰</t>
  </si>
  <si>
    <t>(GRT)71593191;(GRT)71593194;</t>
  </si>
  <si>
    <t>[三亚]格林豪泰(三亚亚龙湾千古情店)(80249878)</t>
  </si>
  <si>
    <t>1.5米大床房&lt;2人入住&gt;</t>
  </si>
  <si>
    <t>钟雄</t>
  </si>
  <si>
    <t>[上海]汉庭酒店(上海外滩江西中路店)(76248589)</t>
  </si>
  <si>
    <t>大床房(无窗)&lt;2人入住&gt;</t>
  </si>
  <si>
    <t>徐晓鸣</t>
  </si>
  <si>
    <t>R2000019065538586001</t>
  </si>
  <si>
    <t>杨仕刚,安强</t>
  </si>
  <si>
    <t>3193450591;3187875674</t>
  </si>
  <si>
    <t>承凯强</t>
  </si>
  <si>
    <t>[济南]格林豪泰酒店(济南火车站省立医院经二路店)(80895017)</t>
  </si>
  <si>
    <t>优享大床房&lt;2人入住&gt;&lt;早餐&gt;</t>
  </si>
  <si>
    <t>李志国</t>
  </si>
  <si>
    <t>[西安]汉庭酒店(西安大唐芙蓉园店)(68605709)</t>
  </si>
  <si>
    <t>双床房A&lt;2人入住&gt;</t>
  </si>
  <si>
    <t>王旭强</t>
  </si>
  <si>
    <t>R7100434065547373001</t>
  </si>
  <si>
    <t>[郑州]IU酒店(郑州郑东新区郑大一附院店)(80246457)</t>
  </si>
  <si>
    <t>小U·舒适双床房&lt;2人入住&gt;</t>
  </si>
  <si>
    <t>陈玲</t>
  </si>
  <si>
    <t>[东莞]东莞中汇文华酒店(76256563)</t>
  </si>
  <si>
    <t>特价双人房&lt;2人入住&gt;</t>
  </si>
  <si>
    <t>甘洪武</t>
  </si>
  <si>
    <t>[响水]格林豪泰(响水高铁站金海长江路店)(80249097)</t>
  </si>
  <si>
    <t>安心房&lt;2人入住&gt;</t>
  </si>
  <si>
    <t>徐提倡</t>
  </si>
  <si>
    <t>(GRT)71608720;</t>
  </si>
  <si>
    <t>[香港]M1酒店(M1 Hotel)(77151759)</t>
  </si>
  <si>
    <t>标准客房&lt;2人入住&gt;</t>
  </si>
  <si>
    <t>lam/Wai ho</t>
  </si>
  <si>
    <t>[阜南]尚客优快捷酒店(阜南运河东路店)(80248666)</t>
  </si>
  <si>
    <t>标准大床房(无窗)&lt;2人入住&gt;</t>
  </si>
  <si>
    <t>童虎</t>
  </si>
  <si>
    <t>[合肥]格美酒店(合肥淮河路步行街三孝口店)(80895283)</t>
  </si>
  <si>
    <t>高级大床房&lt;2人入住&gt;</t>
  </si>
  <si>
    <t>邵雨</t>
  </si>
  <si>
    <t>[宜宾]城市便捷酒店(宜宾翠屏山公园店)(68345665)</t>
  </si>
  <si>
    <t>标准大床房&lt;2人入住&gt;</t>
  </si>
  <si>
    <t>周航</t>
  </si>
  <si>
    <t>R_0831001_1966780</t>
  </si>
  <si>
    <t>tsang/pochu</t>
  </si>
  <si>
    <t>LAU/KA YU</t>
  </si>
  <si>
    <t>[丰城]维也纳国际酒店（丰城东站店）(80896628)</t>
  </si>
  <si>
    <t>豪华大床房&lt;2人入住&gt;&lt;早餐&gt;</t>
  </si>
  <si>
    <t>陈海</t>
  </si>
  <si>
    <t>[宝鸡]白玉兰酒店(宝鸡英达路店)(80246582)</t>
  </si>
  <si>
    <t>零压玉舒大床房&lt;2人入住&gt;&lt;早餐&gt;</t>
  </si>
  <si>
    <t>王磊涛</t>
  </si>
  <si>
    <t>[赣州]维也纳国际酒店(赣州南康家具城店)(80896531)</t>
  </si>
  <si>
    <t>商务双床房&lt;2人入住&gt;&lt;早餐&gt;</t>
  </si>
  <si>
    <t>冉挺</t>
  </si>
  <si>
    <t>[深圳]桔子酒店(深圳东门店)(76550750)</t>
  </si>
  <si>
    <t>豪华大床房&lt;2人入住&gt;</t>
  </si>
  <si>
    <t>吴秀海</t>
  </si>
  <si>
    <t>R5180006065574835001</t>
  </si>
  <si>
    <t>[西宁]白玉兰酒店(西宁大十字莫家街店)(80243452)</t>
  </si>
  <si>
    <t>商务房B&lt;2人入住&gt;&lt;早餐&gt;</t>
  </si>
  <si>
    <t>唐旭鹏</t>
  </si>
  <si>
    <t>[沈阳]汉庭酒店(沈阳西塔店)(80251069)</t>
  </si>
  <si>
    <t>高级大床房A&lt;2人入住&gt;&lt;早餐&gt;</t>
  </si>
  <si>
    <t>周敏</t>
  </si>
  <si>
    <t>R1100023065575309001</t>
  </si>
  <si>
    <t>[中山]凯里亚德酒店(中山科技大学店)(80896472)</t>
  </si>
  <si>
    <t>乐享数码大床房&lt;2人入住&gt;&lt;早餐&gt;</t>
  </si>
  <si>
    <t>刘溪</t>
  </si>
  <si>
    <t>林辉</t>
  </si>
  <si>
    <t>，</t>
  </si>
  <si>
    <t>9190.62 CNY</t>
  </si>
  <si>
    <t>A211014094915481</t>
  </si>
  <si>
    <t>总计：9190.62元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</si>
  <si>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</si>
  <si>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</si>
  <si>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</si>
  <si>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</si>
  <si>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</si>
  <si>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</si>
  <si>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</si>
  <si>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</si>
  <si>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</si>
  <si>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</si>
  <si>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</si>
  <si>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</si>
  <si>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</si>
  <si>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</si>
  <si>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</si>
  <si>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</si>
  <si>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</si>
  <si>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2021-09-28</t>
  </si>
  <si>
    <t>2268185</t>
  </si>
  <si>
    <t>凯里亚德酒店(中山科技大学店)</t>
  </si>
  <si>
    <t>2021-09-29</t>
  </si>
  <si>
    <t>退房日月结</t>
  </si>
  <si>
    <t>395.60</t>
  </si>
  <si>
    <t>RMB</t>
  </si>
  <si>
    <t>0</t>
  </si>
  <si>
    <t>0.00</t>
  </si>
  <si>
    <t>携程汇登国内直连</t>
  </si>
  <si>
    <t>2021-09-28 23:26:31</t>
  </si>
  <si>
    <t>否</t>
  </si>
  <si>
    <t>广州汇登信息科技有限公司</t>
  </si>
  <si>
    <t>直连</t>
  </si>
  <si>
    <t>2268179</t>
  </si>
  <si>
    <t>汉庭（沈阳西塔店）</t>
  </si>
  <si>
    <t>197.48</t>
  </si>
  <si>
    <t>2021-09-28 23:21:52</t>
  </si>
  <si>
    <t>2268172</t>
  </si>
  <si>
    <t>2021-09-28 23:19:26</t>
  </si>
  <si>
    <t>2268164</t>
  </si>
  <si>
    <t>白玉兰酒店(西宁大十字莫家街店)</t>
  </si>
  <si>
    <t>131.15</t>
  </si>
  <si>
    <t>2021-09-28 23:15:54</t>
  </si>
  <si>
    <t>2268161</t>
  </si>
  <si>
    <t>桔子酒店(深圳东门店)</t>
  </si>
  <si>
    <t>348.62</t>
  </si>
  <si>
    <t>2021-09-28 23:13:57</t>
  </si>
  <si>
    <t>2268159</t>
  </si>
  <si>
    <t>维也纳国际酒店(赣州南康家具城店)</t>
  </si>
  <si>
    <t>227.90</t>
  </si>
  <si>
    <t>2021-09-28 23:13:06</t>
  </si>
  <si>
    <t>2268156</t>
  </si>
  <si>
    <t>白玉兰酒店(宝鸡英达路店)</t>
  </si>
  <si>
    <t>263.38</t>
  </si>
  <si>
    <t>2021-09-28 23:12:12</t>
  </si>
  <si>
    <t>2268154</t>
  </si>
  <si>
    <t>维也纳国际酒店（丰城东站店）</t>
  </si>
  <si>
    <t>385.93</t>
  </si>
  <si>
    <t>2021-09-28 23:11:19</t>
  </si>
  <si>
    <t>2268124</t>
  </si>
  <si>
    <t>M1酒店</t>
  </si>
  <si>
    <t>LAU KA YU</t>
  </si>
  <si>
    <t>182.36</t>
  </si>
  <si>
    <t>2021-09-28 22:53:46</t>
  </si>
  <si>
    <t>2268068</t>
  </si>
  <si>
    <t>tsang pochu</t>
  </si>
  <si>
    <t>2021-09-28 22:11:26</t>
  </si>
  <si>
    <t>2268035</t>
  </si>
  <si>
    <t>城市便捷酒店(宜宾翠屏山公园店)</t>
  </si>
  <si>
    <t>158.53</t>
  </si>
  <si>
    <t>2021-09-28 21:52:31</t>
  </si>
  <si>
    <t>2267983</t>
  </si>
  <si>
    <t>格美酒店(合肥淮河路步行街三孝口店)</t>
  </si>
  <si>
    <t>198.94</t>
  </si>
  <si>
    <t>2021-09-28 21:22:17</t>
  </si>
  <si>
    <t>2267933</t>
  </si>
  <si>
    <t>尚客优快捷酒店（阜阳阜南运河东路店）</t>
  </si>
  <si>
    <t>102.52</t>
  </si>
  <si>
    <t>2021-09-28 20:39:13</t>
  </si>
  <si>
    <t>2267910</t>
  </si>
  <si>
    <t>lam Wai ho</t>
  </si>
  <si>
    <t>2021-09-28 20:17:22</t>
  </si>
  <si>
    <t>2267876</t>
  </si>
  <si>
    <t>格林豪泰(响水高铁站金海长江路店)</t>
  </si>
  <si>
    <t>123.64</t>
  </si>
  <si>
    <t>2021-09-28 19:46:06</t>
  </si>
  <si>
    <t>2267849</t>
  </si>
  <si>
    <t>东莞中汇文华酒店</t>
  </si>
  <si>
    <t>181.90</t>
  </si>
  <si>
    <t>2021-09-28 19:23:31</t>
  </si>
  <si>
    <t>2267712</t>
  </si>
  <si>
    <t>IU酒店(郑州郑东新区郑大一附院店)</t>
  </si>
  <si>
    <t>211.93</t>
  </si>
  <si>
    <t>2021-09-28 16:55:01</t>
  </si>
  <si>
    <t>2267654</t>
  </si>
  <si>
    <t>汉庭酒店(西安大唐芙蓉园店)</t>
  </si>
  <si>
    <t>139.00</t>
  </si>
  <si>
    <t>2021-09-28 15:36:15</t>
  </si>
  <si>
    <t>2267612</t>
  </si>
  <si>
    <t>格林豪泰快捷酒店（济南槐荫火车站省立医院经二路店）</t>
  </si>
  <si>
    <t>123.83</t>
  </si>
  <si>
    <t>2021-09-28 14:26:32</t>
  </si>
  <si>
    <t>2267563</t>
  </si>
  <si>
    <t>菏泽希尔顿花园酒店</t>
  </si>
  <si>
    <t>543.58</t>
  </si>
  <si>
    <t>2021-09-28 13:18:02</t>
  </si>
  <si>
    <t>2267558</t>
  </si>
  <si>
    <t>汉庭酒店(上海外滩江西中路店)</t>
  </si>
  <si>
    <t>227.18</t>
  </si>
  <si>
    <t>2021-09-28 13:09:48</t>
  </si>
  <si>
    <t>2267535</t>
  </si>
  <si>
    <t>贝壳酒店（江阴长寿店）</t>
  </si>
  <si>
    <t>298.26</t>
  </si>
  <si>
    <t>2021-09-28 12:40:14</t>
  </si>
  <si>
    <t>2267516</t>
  </si>
  <si>
    <t>271.79</t>
  </si>
  <si>
    <t>2021-09-28 12:20:08</t>
  </si>
  <si>
    <t>2267495</t>
  </si>
  <si>
    <t>北京昆泰嘉华酒店</t>
  </si>
  <si>
    <t>709.05</t>
  </si>
  <si>
    <t>2021-09-28 11:51:49</t>
  </si>
  <si>
    <t>2267441</t>
  </si>
  <si>
    <t>尚客优酒店（广安职业学院店）</t>
  </si>
  <si>
    <t>180.58</t>
  </si>
  <si>
    <t>2021-09-28 10:22:46</t>
  </si>
  <si>
    <t>2267418</t>
  </si>
  <si>
    <t>汉庭酒店(上海大宁国际广中路店)</t>
  </si>
  <si>
    <t>2021-09-28 09:57:13</t>
  </si>
  <si>
    <t>2267367</t>
  </si>
  <si>
    <t>2021-09-28 08:45:44</t>
  </si>
  <si>
    <t>2021-09-27</t>
  </si>
  <si>
    <t>2267054</t>
  </si>
  <si>
    <t>7天连锁酒店(珠海横琴长隆国际会展中心店)</t>
  </si>
  <si>
    <t>175.23</t>
  </si>
  <si>
    <t>2021-09-27 23:07:08</t>
  </si>
  <si>
    <t>2266926</t>
  </si>
  <si>
    <t>708.49</t>
  </si>
  <si>
    <t>2021-09-27 22:02:33</t>
  </si>
  <si>
    <t>2266464</t>
  </si>
  <si>
    <t>格林豪泰酒店(共和店)</t>
  </si>
  <si>
    <t>冶文才</t>
  </si>
  <si>
    <t>2021-09-27 16:13:09</t>
  </si>
  <si>
    <t>2266096</t>
  </si>
  <si>
    <t>贝壳酒店(珠海拱北口岸富华里沃尔玛店)</t>
  </si>
  <si>
    <t>173.57</t>
  </si>
  <si>
    <t>2021-09-27 08:58:01</t>
  </si>
  <si>
    <t>2021-09-25</t>
  </si>
  <si>
    <t>2264532</t>
  </si>
  <si>
    <t>北京奥北宝迪酒店</t>
  </si>
  <si>
    <t>511.16</t>
  </si>
  <si>
    <t>2021-09-25 18:13:46</t>
  </si>
  <si>
    <t>2263844</t>
  </si>
  <si>
    <t>桔子水晶杭州滨江星光大道酒店</t>
  </si>
  <si>
    <t>350.16</t>
  </si>
  <si>
    <t>2021-09-25 00:01:56</t>
  </si>
  <si>
    <t>2021-09-22</t>
  </si>
  <si>
    <t>2261131</t>
  </si>
  <si>
    <t>汉庭优佳酒店(上海恒隆广场店)</t>
  </si>
  <si>
    <t>409.57</t>
  </si>
  <si>
    <t>2021-09-22 14:25:22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</si>
</sst>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9" fillId="19" borderId="1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16339966633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44467</v>
      </c>
      <c r="G2" s="5">
        <v>44468</v>
      </c>
      <c r="H2" s="4">
        <v>1</v>
      </c>
      <c r="I2" s="4">
        <v>1</v>
      </c>
      <c r="J2" s="4">
        <v>1</v>
      </c>
      <c r="K2" s="4" t="s">
        <v>29</v>
      </c>
      <c r="L2" s="4">
        <v>409.57</v>
      </c>
      <c r="M2" s="4">
        <v>409.57</v>
      </c>
      <c r="N2" s="4" t="s">
        <v>30</v>
      </c>
      <c r="O2" s="4" t="s">
        <v>31</v>
      </c>
      <c r="P2" s="4" t="s">
        <v>32</v>
      </c>
      <c r="Q2" s="4">
        <v>0</v>
      </c>
      <c r="R2" s="6">
        <v>44461</v>
      </c>
      <c r="S2" s="5">
        <v>44483</v>
      </c>
      <c r="T2" s="4" t="s">
        <v>33</v>
      </c>
      <c r="U2" s="4">
        <v>409.57</v>
      </c>
      <c r="V2" s="4">
        <v>0</v>
      </c>
      <c r="W2" s="4">
        <v>0</v>
      </c>
      <c r="X2" s="4"/>
      <c r="Y2" s="4" t="s">
        <v>34</v>
      </c>
    </row>
    <row r="3" s="4" customFormat="1" spans="1:25">
      <c r="A3" s="4">
        <v>16361293381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44467</v>
      </c>
      <c r="G3" s="5">
        <v>44468</v>
      </c>
      <c r="H3" s="4">
        <v>1</v>
      </c>
      <c r="I3" s="4">
        <v>1</v>
      </c>
      <c r="J3" s="4">
        <v>1</v>
      </c>
      <c r="K3" s="4" t="s">
        <v>29</v>
      </c>
      <c r="L3" s="4">
        <v>350.16</v>
      </c>
      <c r="M3" s="4">
        <v>350.16</v>
      </c>
      <c r="N3" s="4" t="s">
        <v>37</v>
      </c>
      <c r="O3" s="4" t="s">
        <v>31</v>
      </c>
      <c r="P3" s="4" t="s">
        <v>32</v>
      </c>
      <c r="Q3" s="4">
        <v>0</v>
      </c>
      <c r="R3" s="6">
        <v>44464</v>
      </c>
      <c r="S3" s="5">
        <v>44483</v>
      </c>
      <c r="T3" s="4" t="s">
        <v>33</v>
      </c>
      <c r="U3" s="4">
        <v>350.16</v>
      </c>
      <c r="V3" s="4">
        <v>0</v>
      </c>
      <c r="W3" s="4">
        <v>0</v>
      </c>
      <c r="X3" s="4"/>
      <c r="Y3" s="4" t="s">
        <v>38</v>
      </c>
    </row>
    <row r="4" s="4" customFormat="1" spans="1:23">
      <c r="A4" s="4">
        <v>16367004535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44466</v>
      </c>
      <c r="G4" s="5">
        <v>44468</v>
      </c>
      <c r="H4" s="4">
        <v>1</v>
      </c>
      <c r="I4" s="4">
        <v>2</v>
      </c>
      <c r="J4" s="4">
        <v>2</v>
      </c>
      <c r="K4" s="4" t="s">
        <v>29</v>
      </c>
      <c r="L4" s="4">
        <v>511.16</v>
      </c>
      <c r="M4" s="4">
        <v>511.16</v>
      </c>
      <c r="N4" s="4" t="s">
        <v>41</v>
      </c>
      <c r="O4" s="4" t="s">
        <v>31</v>
      </c>
      <c r="P4" s="4" t="s">
        <v>32</v>
      </c>
      <c r="Q4" s="4">
        <v>0</v>
      </c>
      <c r="R4" s="6">
        <v>44464</v>
      </c>
      <c r="S4" s="5">
        <v>44483</v>
      </c>
      <c r="T4" s="4" t="s">
        <v>33</v>
      </c>
      <c r="U4" s="4">
        <v>511.16</v>
      </c>
      <c r="V4" s="4">
        <v>0</v>
      </c>
      <c r="W4" s="4">
        <v>0</v>
      </c>
    </row>
    <row r="5" s="4" customFormat="1" spans="1:23">
      <c r="A5" s="4">
        <v>16380422658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44467</v>
      </c>
      <c r="G5" s="5">
        <v>44468</v>
      </c>
      <c r="H5" s="4">
        <v>1</v>
      </c>
      <c r="I5" s="4">
        <v>1</v>
      </c>
      <c r="J5" s="4">
        <v>1</v>
      </c>
      <c r="K5" s="4" t="s">
        <v>29</v>
      </c>
      <c r="L5" s="4">
        <v>173.57</v>
      </c>
      <c r="M5" s="4">
        <v>173.57</v>
      </c>
      <c r="N5" s="4" t="s">
        <v>44</v>
      </c>
      <c r="O5" s="4" t="s">
        <v>31</v>
      </c>
      <c r="P5" s="4" t="s">
        <v>32</v>
      </c>
      <c r="Q5" s="4">
        <v>0</v>
      </c>
      <c r="R5" s="6">
        <v>44466</v>
      </c>
      <c r="S5" s="5">
        <v>44483</v>
      </c>
      <c r="T5" s="4" t="s">
        <v>33</v>
      </c>
      <c r="U5" s="4">
        <v>173.57</v>
      </c>
      <c r="V5" s="4">
        <v>0</v>
      </c>
      <c r="W5" s="4">
        <v>0</v>
      </c>
    </row>
    <row r="6" s="4" customFormat="1" spans="1:25">
      <c r="A6" s="4">
        <v>16387955004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44467</v>
      </c>
      <c r="G6" s="5">
        <v>44468</v>
      </c>
      <c r="H6" s="4">
        <v>1</v>
      </c>
      <c r="I6" s="4">
        <v>1</v>
      </c>
      <c r="J6" s="4">
        <v>1</v>
      </c>
      <c r="K6" s="4" t="s">
        <v>29</v>
      </c>
      <c r="L6" s="4">
        <v>708.49</v>
      </c>
      <c r="M6" s="4">
        <v>708.49</v>
      </c>
      <c r="N6" s="4" t="s">
        <v>47</v>
      </c>
      <c r="O6" s="4" t="s">
        <v>31</v>
      </c>
      <c r="P6" s="4" t="s">
        <v>32</v>
      </c>
      <c r="Q6" s="4">
        <v>0</v>
      </c>
      <c r="R6" s="6">
        <v>44466</v>
      </c>
      <c r="S6" s="5">
        <v>44483</v>
      </c>
      <c r="T6" s="4" t="s">
        <v>33</v>
      </c>
      <c r="U6" s="4">
        <v>708.49</v>
      </c>
      <c r="V6" s="4">
        <v>0</v>
      </c>
      <c r="W6" s="4">
        <v>0</v>
      </c>
      <c r="X6" s="4">
        <v>2266926</v>
      </c>
      <c r="Y6" s="4">
        <v>2049923</v>
      </c>
    </row>
    <row r="7" s="4" customFormat="1" spans="1:24">
      <c r="A7" s="4">
        <v>16390798519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44467</v>
      </c>
      <c r="G7" s="5">
        <v>44468</v>
      </c>
      <c r="H7" s="4">
        <v>1</v>
      </c>
      <c r="I7" s="4">
        <v>1</v>
      </c>
      <c r="J7" s="4">
        <v>1</v>
      </c>
      <c r="K7" s="4" t="s">
        <v>29</v>
      </c>
      <c r="L7" s="4">
        <v>175.23</v>
      </c>
      <c r="M7" s="4">
        <v>175.23</v>
      </c>
      <c r="N7" s="4" t="s">
        <v>50</v>
      </c>
      <c r="O7" s="4" t="s">
        <v>31</v>
      </c>
      <c r="P7" s="4" t="s">
        <v>32</v>
      </c>
      <c r="Q7" s="4">
        <v>0</v>
      </c>
      <c r="R7" s="6">
        <v>44466</v>
      </c>
      <c r="S7" s="5">
        <v>44483</v>
      </c>
      <c r="T7" s="4" t="s">
        <v>33</v>
      </c>
      <c r="U7" s="4">
        <v>175.23</v>
      </c>
      <c r="V7" s="4">
        <v>0</v>
      </c>
      <c r="W7" s="4">
        <v>0</v>
      </c>
      <c r="X7" s="4">
        <v>2267054</v>
      </c>
    </row>
    <row r="8" s="4" customFormat="1" spans="1:23">
      <c r="A8" s="4">
        <v>16391705818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44467</v>
      </c>
      <c r="G8" s="5">
        <v>44468</v>
      </c>
      <c r="H8" s="4">
        <v>1</v>
      </c>
      <c r="I8" s="4">
        <v>1</v>
      </c>
      <c r="J8" s="4">
        <v>1</v>
      </c>
      <c r="K8" s="4" t="s">
        <v>29</v>
      </c>
      <c r="L8" s="4">
        <v>219.3</v>
      </c>
      <c r="M8" s="4">
        <v>219.3</v>
      </c>
      <c r="N8" s="4" t="s">
        <v>53</v>
      </c>
      <c r="O8" s="4" t="s">
        <v>31</v>
      </c>
      <c r="P8" s="4" t="s">
        <v>32</v>
      </c>
      <c r="Q8" s="4">
        <v>0</v>
      </c>
      <c r="R8" s="6">
        <v>44467</v>
      </c>
      <c r="S8" s="5">
        <v>44483</v>
      </c>
      <c r="T8" s="4" t="s">
        <v>33</v>
      </c>
      <c r="U8" s="4">
        <v>219.3</v>
      </c>
      <c r="V8" s="4">
        <v>0</v>
      </c>
      <c r="W8" s="4">
        <v>0</v>
      </c>
    </row>
    <row r="9" s="4" customFormat="1" spans="1:23">
      <c r="A9" s="4">
        <v>16391705818</v>
      </c>
      <c r="B9" s="4" t="s">
        <v>25</v>
      </c>
      <c r="C9" s="4" t="s">
        <v>54</v>
      </c>
      <c r="D9" s="4" t="s">
        <v>51</v>
      </c>
      <c r="E9" s="4" t="s">
        <v>52</v>
      </c>
      <c r="F9" s="5">
        <v>44467</v>
      </c>
      <c r="G9" s="5">
        <v>44468</v>
      </c>
      <c r="H9" s="4">
        <v>1</v>
      </c>
      <c r="I9" s="4">
        <v>1</v>
      </c>
      <c r="J9" s="4">
        <v>1</v>
      </c>
      <c r="K9" s="4" t="s">
        <v>29</v>
      </c>
      <c r="L9" s="4">
        <v>-219.3</v>
      </c>
      <c r="M9" s="4">
        <v>-219.3</v>
      </c>
      <c r="N9" s="4" t="s">
        <v>53</v>
      </c>
      <c r="O9" s="4" t="s">
        <v>31</v>
      </c>
      <c r="P9" s="4" t="s">
        <v>32</v>
      </c>
      <c r="Q9" s="4">
        <v>0</v>
      </c>
      <c r="R9" s="6">
        <v>44467</v>
      </c>
      <c r="S9" s="5">
        <v>44483</v>
      </c>
      <c r="T9" s="4" t="s">
        <v>33</v>
      </c>
      <c r="U9" s="4">
        <v>-219.3</v>
      </c>
      <c r="V9" s="4">
        <v>0</v>
      </c>
      <c r="W9" s="4">
        <v>0</v>
      </c>
    </row>
    <row r="10" s="4" customFormat="1" spans="1:25">
      <c r="A10" s="4">
        <v>16391939871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44467</v>
      </c>
      <c r="G10" s="5">
        <v>44468</v>
      </c>
      <c r="H10" s="4">
        <v>1</v>
      </c>
      <c r="I10" s="4">
        <v>1</v>
      </c>
      <c r="J10" s="4">
        <v>1</v>
      </c>
      <c r="K10" s="4" t="s">
        <v>29</v>
      </c>
      <c r="L10" s="4">
        <v>271.79</v>
      </c>
      <c r="M10" s="4">
        <v>271.79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44467</v>
      </c>
      <c r="S10" s="5">
        <v>44483</v>
      </c>
      <c r="T10" s="4" t="s">
        <v>33</v>
      </c>
      <c r="U10" s="4">
        <v>271.79</v>
      </c>
      <c r="V10" s="4">
        <v>0</v>
      </c>
      <c r="W10" s="4">
        <v>0</v>
      </c>
      <c r="X10" s="4">
        <v>2267367</v>
      </c>
      <c r="Y10" s="4">
        <v>3194246728</v>
      </c>
    </row>
    <row r="11" s="4" customFormat="1" spans="1:25">
      <c r="A11" s="4">
        <v>16392211947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44467</v>
      </c>
      <c r="G11" s="5">
        <v>44468</v>
      </c>
      <c r="H11" s="4">
        <v>1</v>
      </c>
      <c r="I11" s="4">
        <v>1</v>
      </c>
      <c r="J11" s="4">
        <v>1</v>
      </c>
      <c r="K11" s="4" t="s">
        <v>29</v>
      </c>
      <c r="L11" s="4">
        <v>227.18</v>
      </c>
      <c r="M11" s="4">
        <v>227.18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44467</v>
      </c>
      <c r="S11" s="5">
        <v>44483</v>
      </c>
      <c r="T11" s="4" t="s">
        <v>33</v>
      </c>
      <c r="U11" s="4">
        <v>227.18</v>
      </c>
      <c r="V11" s="4">
        <v>0</v>
      </c>
      <c r="W11" s="4">
        <v>0</v>
      </c>
      <c r="X11" s="4">
        <v>2267418</v>
      </c>
      <c r="Y11" s="4" t="s">
        <v>61</v>
      </c>
    </row>
    <row r="12" s="4" customFormat="1" spans="1:25">
      <c r="A12" s="4">
        <v>16392330792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44467</v>
      </c>
      <c r="G12" s="5">
        <v>44468</v>
      </c>
      <c r="H12" s="4">
        <v>1</v>
      </c>
      <c r="I12" s="4">
        <v>1</v>
      </c>
      <c r="J12" s="4">
        <v>1</v>
      </c>
      <c r="K12" s="4" t="s">
        <v>29</v>
      </c>
      <c r="L12" s="4">
        <v>180.58</v>
      </c>
      <c r="M12" s="4">
        <v>180.58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44467</v>
      </c>
      <c r="S12" s="5">
        <v>44483</v>
      </c>
      <c r="T12" s="4" t="s">
        <v>33</v>
      </c>
      <c r="U12" s="4">
        <v>180.58</v>
      </c>
      <c r="V12" s="4">
        <v>0</v>
      </c>
      <c r="W12" s="4">
        <v>0</v>
      </c>
      <c r="X12" s="4"/>
      <c r="Y12" s="4" t="s">
        <v>65</v>
      </c>
    </row>
    <row r="13" s="4" customFormat="1" spans="1:25">
      <c r="A13" s="4">
        <v>16392837859</v>
      </c>
      <c r="B13" s="4" t="s">
        <v>25</v>
      </c>
      <c r="C13" s="4" t="s">
        <v>26</v>
      </c>
      <c r="D13" s="4" t="s">
        <v>45</v>
      </c>
      <c r="E13" s="4" t="s">
        <v>46</v>
      </c>
      <c r="F13" s="5">
        <v>44467</v>
      </c>
      <c r="G13" s="5">
        <v>44468</v>
      </c>
      <c r="H13" s="4">
        <v>1</v>
      </c>
      <c r="I13" s="4">
        <v>1</v>
      </c>
      <c r="J13" s="4">
        <v>1</v>
      </c>
      <c r="K13" s="4" t="s">
        <v>29</v>
      </c>
      <c r="L13" s="4">
        <v>709.05</v>
      </c>
      <c r="M13" s="4">
        <v>709.05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44467</v>
      </c>
      <c r="S13" s="5">
        <v>44483</v>
      </c>
      <c r="T13" s="4" t="s">
        <v>33</v>
      </c>
      <c r="U13" s="4">
        <v>709.05</v>
      </c>
      <c r="V13" s="4">
        <v>0</v>
      </c>
      <c r="W13" s="4">
        <v>0</v>
      </c>
      <c r="X13" s="4"/>
      <c r="Y13" s="4">
        <v>2049780</v>
      </c>
    </row>
    <row r="14" s="4" customFormat="1" spans="1:25">
      <c r="A14" s="4">
        <v>16393016261</v>
      </c>
      <c r="B14" s="4" t="s">
        <v>25</v>
      </c>
      <c r="C14" s="4" t="s">
        <v>26</v>
      </c>
      <c r="D14" s="4" t="s">
        <v>55</v>
      </c>
      <c r="E14" s="4" t="s">
        <v>56</v>
      </c>
      <c r="F14" s="5">
        <v>44467</v>
      </c>
      <c r="G14" s="5">
        <v>44468</v>
      </c>
      <c r="H14" s="4">
        <v>1</v>
      </c>
      <c r="I14" s="4">
        <v>1</v>
      </c>
      <c r="J14" s="4">
        <v>1</v>
      </c>
      <c r="K14" s="4" t="s">
        <v>29</v>
      </c>
      <c r="L14" s="4">
        <v>271.79</v>
      </c>
      <c r="M14" s="4">
        <v>271.79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44467</v>
      </c>
      <c r="S14" s="5">
        <v>44483</v>
      </c>
      <c r="T14" s="4" t="s">
        <v>33</v>
      </c>
      <c r="U14" s="4">
        <v>271.79</v>
      </c>
      <c r="V14" s="4">
        <v>0</v>
      </c>
      <c r="W14" s="4">
        <v>0</v>
      </c>
      <c r="X14" s="4"/>
      <c r="Y14" s="4">
        <v>3193687183</v>
      </c>
    </row>
    <row r="15" s="4" customFormat="1" spans="1:25">
      <c r="A15" s="4">
        <v>16393142073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44467</v>
      </c>
      <c r="G15" s="5">
        <v>44468</v>
      </c>
      <c r="H15" s="4">
        <v>2</v>
      </c>
      <c r="I15" s="4">
        <v>1</v>
      </c>
      <c r="J15" s="4">
        <v>2</v>
      </c>
      <c r="K15" s="4" t="s">
        <v>29</v>
      </c>
      <c r="L15" s="4">
        <v>298.26</v>
      </c>
      <c r="M15" s="4">
        <v>298.26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44467</v>
      </c>
      <c r="S15" s="5">
        <v>44483</v>
      </c>
      <c r="T15" s="4" t="s">
        <v>33</v>
      </c>
      <c r="U15" s="4">
        <v>298.26</v>
      </c>
      <c r="V15" s="4">
        <v>0</v>
      </c>
      <c r="W15" s="4">
        <v>0</v>
      </c>
      <c r="X15" s="4">
        <v>2267535</v>
      </c>
      <c r="Y15" s="4" t="s">
        <v>71</v>
      </c>
    </row>
    <row r="16" s="4" customFormat="1" spans="1:23">
      <c r="A16" s="4">
        <v>16393149407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44467</v>
      </c>
      <c r="G16" s="5">
        <v>44468</v>
      </c>
      <c r="H16" s="4">
        <v>1</v>
      </c>
      <c r="I16" s="4">
        <v>1</v>
      </c>
      <c r="J16" s="4">
        <v>1</v>
      </c>
      <c r="K16" s="4" t="s">
        <v>29</v>
      </c>
      <c r="L16" s="4">
        <v>117.74</v>
      </c>
      <c r="M16" s="4">
        <v>117.74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44467</v>
      </c>
      <c r="S16" s="5">
        <v>44483</v>
      </c>
      <c r="T16" s="4" t="s">
        <v>33</v>
      </c>
      <c r="U16" s="4">
        <v>117.74</v>
      </c>
      <c r="V16" s="4">
        <v>0</v>
      </c>
      <c r="W16" s="4">
        <v>0</v>
      </c>
    </row>
    <row r="17" s="4" customFormat="1" spans="1:23">
      <c r="A17" s="4">
        <v>16393149407</v>
      </c>
      <c r="B17" s="4" t="s">
        <v>25</v>
      </c>
      <c r="C17" s="4" t="s">
        <v>54</v>
      </c>
      <c r="D17" s="4" t="s">
        <v>72</v>
      </c>
      <c r="E17" s="4" t="s">
        <v>73</v>
      </c>
      <c r="F17" s="5">
        <v>44467</v>
      </c>
      <c r="G17" s="5">
        <v>44468</v>
      </c>
      <c r="H17" s="4">
        <v>1</v>
      </c>
      <c r="I17" s="4">
        <v>1</v>
      </c>
      <c r="J17" s="4">
        <v>1</v>
      </c>
      <c r="K17" s="4" t="s">
        <v>29</v>
      </c>
      <c r="L17" s="4">
        <v>-117.74</v>
      </c>
      <c r="M17" s="4">
        <v>-117.74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44467</v>
      </c>
      <c r="S17" s="5">
        <v>44483</v>
      </c>
      <c r="T17" s="4" t="s">
        <v>33</v>
      </c>
      <c r="U17" s="4">
        <v>-117.74</v>
      </c>
      <c r="V17" s="4">
        <v>0</v>
      </c>
      <c r="W17" s="4">
        <v>0</v>
      </c>
    </row>
    <row r="18" s="4" customFormat="1" spans="1:25">
      <c r="A18" s="4">
        <v>16393335259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44467</v>
      </c>
      <c r="G18" s="5">
        <v>44468</v>
      </c>
      <c r="H18" s="4">
        <v>1</v>
      </c>
      <c r="I18" s="4">
        <v>1</v>
      </c>
      <c r="J18" s="4">
        <v>1</v>
      </c>
      <c r="K18" s="4" t="s">
        <v>29</v>
      </c>
      <c r="L18" s="4">
        <v>227.18</v>
      </c>
      <c r="M18" s="4">
        <v>227.18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44467</v>
      </c>
      <c r="S18" s="5">
        <v>44483</v>
      </c>
      <c r="T18" s="4" t="s">
        <v>33</v>
      </c>
      <c r="U18" s="4">
        <v>227.18</v>
      </c>
      <c r="V18" s="4">
        <v>0</v>
      </c>
      <c r="W18" s="4">
        <v>0</v>
      </c>
      <c r="X18" s="4">
        <v>2267558</v>
      </c>
      <c r="Y18" s="4" t="s">
        <v>78</v>
      </c>
    </row>
    <row r="19" s="4" customFormat="1" spans="1:25">
      <c r="A19" s="4">
        <v>16393387075</v>
      </c>
      <c r="B19" s="4" t="s">
        <v>25</v>
      </c>
      <c r="C19" s="4" t="s">
        <v>26</v>
      </c>
      <c r="D19" s="4" t="s">
        <v>55</v>
      </c>
      <c r="E19" s="4" t="s">
        <v>56</v>
      </c>
      <c r="F19" s="5">
        <v>44467</v>
      </c>
      <c r="G19" s="5">
        <v>44468</v>
      </c>
      <c r="H19" s="4">
        <v>2</v>
      </c>
      <c r="I19" s="4">
        <v>1</v>
      </c>
      <c r="J19" s="4">
        <v>2</v>
      </c>
      <c r="K19" s="4" t="s">
        <v>29</v>
      </c>
      <c r="L19" s="4">
        <v>543.58</v>
      </c>
      <c r="M19" s="4">
        <v>543.58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44467</v>
      </c>
      <c r="S19" s="5">
        <v>44483</v>
      </c>
      <c r="T19" s="4" t="s">
        <v>33</v>
      </c>
      <c r="U19" s="4">
        <v>543.58</v>
      </c>
      <c r="V19" s="4">
        <v>0</v>
      </c>
      <c r="W19" s="4">
        <v>0</v>
      </c>
      <c r="X19" s="4"/>
      <c r="Y19" s="4" t="s">
        <v>80</v>
      </c>
    </row>
    <row r="20" s="4" customFormat="1" spans="1:23">
      <c r="A20" s="4">
        <v>16393610927</v>
      </c>
      <c r="B20" s="4" t="s">
        <v>25</v>
      </c>
      <c r="C20" s="4" t="s">
        <v>26</v>
      </c>
      <c r="D20" s="4" t="s">
        <v>42</v>
      </c>
      <c r="E20" s="4" t="s">
        <v>69</v>
      </c>
      <c r="F20" s="5">
        <v>44467</v>
      </c>
      <c r="G20" s="5">
        <v>44468</v>
      </c>
      <c r="H20" s="4">
        <v>1</v>
      </c>
      <c r="I20" s="4">
        <v>1</v>
      </c>
      <c r="J20" s="4">
        <v>1</v>
      </c>
      <c r="K20" s="4" t="s">
        <v>29</v>
      </c>
      <c r="L20" s="4">
        <v>172.55</v>
      </c>
      <c r="M20" s="4">
        <v>172.55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44467</v>
      </c>
      <c r="S20" s="5">
        <v>44483</v>
      </c>
      <c r="T20" s="4" t="s">
        <v>33</v>
      </c>
      <c r="U20" s="4">
        <v>172.55</v>
      </c>
      <c r="V20" s="4">
        <v>0</v>
      </c>
      <c r="W20" s="4">
        <v>0</v>
      </c>
    </row>
    <row r="21" s="4" customFormat="1" spans="1:23">
      <c r="A21" s="4">
        <v>16393782583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44467</v>
      </c>
      <c r="G21" s="5">
        <v>44468</v>
      </c>
      <c r="H21" s="4">
        <v>1</v>
      </c>
      <c r="I21" s="4">
        <v>1</v>
      </c>
      <c r="J21" s="4">
        <v>1</v>
      </c>
      <c r="K21" s="4" t="s">
        <v>29</v>
      </c>
      <c r="L21" s="4">
        <v>123.83</v>
      </c>
      <c r="M21" s="4">
        <v>123.83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44467</v>
      </c>
      <c r="S21" s="5">
        <v>44483</v>
      </c>
      <c r="T21" s="4" t="s">
        <v>33</v>
      </c>
      <c r="U21" s="4">
        <v>123.83</v>
      </c>
      <c r="V21" s="4">
        <v>0</v>
      </c>
      <c r="W21" s="4">
        <v>0</v>
      </c>
    </row>
    <row r="22" s="4" customFormat="1" spans="1:23">
      <c r="A22" s="4">
        <v>16393610927</v>
      </c>
      <c r="B22" s="4" t="s">
        <v>25</v>
      </c>
      <c r="C22" s="4" t="s">
        <v>54</v>
      </c>
      <c r="D22" s="4" t="s">
        <v>42</v>
      </c>
      <c r="E22" s="4" t="s">
        <v>69</v>
      </c>
      <c r="F22" s="5">
        <v>44467</v>
      </c>
      <c r="G22" s="5">
        <v>44468</v>
      </c>
      <c r="H22" s="4">
        <v>1</v>
      </c>
      <c r="I22" s="4">
        <v>1</v>
      </c>
      <c r="J22" s="4">
        <v>1</v>
      </c>
      <c r="K22" s="4" t="s">
        <v>29</v>
      </c>
      <c r="L22" s="4">
        <v>-172.55</v>
      </c>
      <c r="M22" s="4">
        <v>-172.55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44467</v>
      </c>
      <c r="S22" s="5">
        <v>44483</v>
      </c>
      <c r="T22" s="4" t="s">
        <v>33</v>
      </c>
      <c r="U22" s="4">
        <v>-172.55</v>
      </c>
      <c r="V22" s="4">
        <v>0</v>
      </c>
      <c r="W22" s="4">
        <v>0</v>
      </c>
    </row>
    <row r="23" s="4" customFormat="1" spans="1:25">
      <c r="A23" s="4">
        <v>16394096776</v>
      </c>
      <c r="B23" s="4" t="s">
        <v>25</v>
      </c>
      <c r="C23" s="4" t="s">
        <v>26</v>
      </c>
      <c r="D23" s="4" t="s">
        <v>85</v>
      </c>
      <c r="E23" s="4" t="s">
        <v>86</v>
      </c>
      <c r="F23" s="5">
        <v>44467</v>
      </c>
      <c r="G23" s="5">
        <v>44468</v>
      </c>
      <c r="H23" s="4">
        <v>1</v>
      </c>
      <c r="I23" s="4">
        <v>1</v>
      </c>
      <c r="J23" s="4">
        <v>1</v>
      </c>
      <c r="K23" s="4" t="s">
        <v>29</v>
      </c>
      <c r="L23" s="4">
        <v>139</v>
      </c>
      <c r="M23" s="4">
        <v>139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44467</v>
      </c>
      <c r="S23" s="5">
        <v>44483</v>
      </c>
      <c r="T23" s="4" t="s">
        <v>33</v>
      </c>
      <c r="U23" s="4">
        <v>139</v>
      </c>
      <c r="V23" s="4">
        <v>0</v>
      </c>
      <c r="W23" s="4">
        <v>0</v>
      </c>
      <c r="X23" s="4">
        <v>2267654</v>
      </c>
      <c r="Y23" s="4" t="s">
        <v>88</v>
      </c>
    </row>
    <row r="24" s="4" customFormat="1" spans="1:25">
      <c r="A24" s="4">
        <v>16394611519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44467</v>
      </c>
      <c r="G24" s="5">
        <v>44468</v>
      </c>
      <c r="H24" s="4">
        <v>1</v>
      </c>
      <c r="I24" s="4">
        <v>1</v>
      </c>
      <c r="J24" s="4">
        <v>1</v>
      </c>
      <c r="K24" s="4" t="s">
        <v>29</v>
      </c>
      <c r="L24" s="4">
        <v>211.93</v>
      </c>
      <c r="M24" s="4">
        <v>211.93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44467</v>
      </c>
      <c r="S24" s="5">
        <v>44483</v>
      </c>
      <c r="T24" s="4" t="s">
        <v>33</v>
      </c>
      <c r="U24" s="4">
        <v>211.93</v>
      </c>
      <c r="V24" s="4">
        <v>0</v>
      </c>
      <c r="W24" s="4">
        <v>0</v>
      </c>
      <c r="X24" s="4"/>
      <c r="Y24" s="4">
        <v>103899834244</v>
      </c>
    </row>
    <row r="25" s="4" customFormat="1" spans="1:23">
      <c r="A25" s="4">
        <v>16398256456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44467</v>
      </c>
      <c r="G25" s="5">
        <v>44468</v>
      </c>
      <c r="H25" s="4">
        <v>1</v>
      </c>
      <c r="I25" s="4">
        <v>1</v>
      </c>
      <c r="J25" s="4">
        <v>1</v>
      </c>
      <c r="K25" s="4" t="s">
        <v>29</v>
      </c>
      <c r="L25" s="4">
        <v>181.9</v>
      </c>
      <c r="M25" s="4">
        <v>181.9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44467</v>
      </c>
      <c r="S25" s="5">
        <v>44483</v>
      </c>
      <c r="T25" s="4" t="s">
        <v>33</v>
      </c>
      <c r="U25" s="4">
        <v>181.9</v>
      </c>
      <c r="V25" s="4">
        <v>0</v>
      </c>
      <c r="W25" s="4">
        <v>0</v>
      </c>
    </row>
    <row r="26" s="4" customFormat="1" spans="1:25">
      <c r="A26" s="4">
        <v>16398433906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44467</v>
      </c>
      <c r="G26" s="5">
        <v>44468</v>
      </c>
      <c r="H26" s="4">
        <v>1</v>
      </c>
      <c r="I26" s="4">
        <v>1</v>
      </c>
      <c r="J26" s="4">
        <v>1</v>
      </c>
      <c r="K26" s="4" t="s">
        <v>29</v>
      </c>
      <c r="L26" s="4">
        <v>123.64</v>
      </c>
      <c r="M26" s="4">
        <v>123.64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44467</v>
      </c>
      <c r="S26" s="5">
        <v>44483</v>
      </c>
      <c r="T26" s="4" t="s">
        <v>33</v>
      </c>
      <c r="U26" s="4">
        <v>123.64</v>
      </c>
      <c r="V26" s="4">
        <v>0</v>
      </c>
      <c r="W26" s="4">
        <v>0</v>
      </c>
      <c r="X26" s="4"/>
      <c r="Y26" s="4" t="s">
        <v>98</v>
      </c>
    </row>
    <row r="27" s="4" customFormat="1" spans="1:23">
      <c r="A27" s="4">
        <v>16398625541</v>
      </c>
      <c r="B27" s="4" t="s">
        <v>25</v>
      </c>
      <c r="C27" s="4" t="s">
        <v>26</v>
      </c>
      <c r="D27" s="4" t="s">
        <v>99</v>
      </c>
      <c r="E27" s="4" t="s">
        <v>100</v>
      </c>
      <c r="F27" s="5">
        <v>44467</v>
      </c>
      <c r="G27" s="5">
        <v>44468</v>
      </c>
      <c r="H27" s="4">
        <v>1</v>
      </c>
      <c r="I27" s="4">
        <v>1</v>
      </c>
      <c r="J27" s="4">
        <v>1</v>
      </c>
      <c r="K27" s="4" t="s">
        <v>29</v>
      </c>
      <c r="L27" s="4">
        <v>182.36</v>
      </c>
      <c r="M27" s="4">
        <v>182.36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44467</v>
      </c>
      <c r="S27" s="5">
        <v>44483</v>
      </c>
      <c r="T27" s="4" t="s">
        <v>33</v>
      </c>
      <c r="U27" s="4">
        <v>182.36</v>
      </c>
      <c r="V27" s="4">
        <v>0</v>
      </c>
      <c r="W27" s="4">
        <v>0</v>
      </c>
    </row>
    <row r="28" s="4" customFormat="1" spans="1:23">
      <c r="A28" s="4">
        <v>16398782946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44467</v>
      </c>
      <c r="G28" s="5">
        <v>44468</v>
      </c>
      <c r="H28" s="4">
        <v>1</v>
      </c>
      <c r="I28" s="4">
        <v>1</v>
      </c>
      <c r="J28" s="4">
        <v>1</v>
      </c>
      <c r="K28" s="4" t="s">
        <v>29</v>
      </c>
      <c r="L28" s="4">
        <v>102.52</v>
      </c>
      <c r="M28" s="4">
        <v>102.52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44467</v>
      </c>
      <c r="S28" s="5">
        <v>44483</v>
      </c>
      <c r="T28" s="4" t="s">
        <v>33</v>
      </c>
      <c r="U28" s="4">
        <v>102.52</v>
      </c>
      <c r="V28" s="4">
        <v>0</v>
      </c>
      <c r="W28" s="4">
        <v>0</v>
      </c>
    </row>
    <row r="29" s="4" customFormat="1" spans="1:23">
      <c r="A29" s="4">
        <v>16399073871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44467</v>
      </c>
      <c r="G29" s="5">
        <v>44468</v>
      </c>
      <c r="H29" s="4">
        <v>1</v>
      </c>
      <c r="I29" s="4">
        <v>1</v>
      </c>
      <c r="J29" s="4">
        <v>1</v>
      </c>
      <c r="K29" s="4" t="s">
        <v>29</v>
      </c>
      <c r="L29" s="4">
        <v>198.94</v>
      </c>
      <c r="M29" s="4">
        <v>198.94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44467</v>
      </c>
      <c r="S29" s="5">
        <v>44483</v>
      </c>
      <c r="T29" s="4" t="s">
        <v>33</v>
      </c>
      <c r="U29" s="4">
        <v>198.94</v>
      </c>
      <c r="V29" s="4">
        <v>0</v>
      </c>
      <c r="W29" s="4">
        <v>0</v>
      </c>
    </row>
    <row r="30" s="4" customFormat="1" spans="1:25">
      <c r="A30" s="4">
        <v>16399290003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44467</v>
      </c>
      <c r="G30" s="5">
        <v>44468</v>
      </c>
      <c r="H30" s="4">
        <v>1</v>
      </c>
      <c r="I30" s="4">
        <v>1</v>
      </c>
      <c r="J30" s="4">
        <v>1</v>
      </c>
      <c r="K30" s="4" t="s">
        <v>29</v>
      </c>
      <c r="L30" s="4">
        <v>158.53</v>
      </c>
      <c r="M30" s="4">
        <v>158.53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44467</v>
      </c>
      <c r="S30" s="5">
        <v>44483</v>
      </c>
      <c r="T30" s="4" t="s">
        <v>33</v>
      </c>
      <c r="U30" s="4">
        <v>158.53</v>
      </c>
      <c r="V30" s="4">
        <v>0</v>
      </c>
      <c r="W30" s="4">
        <v>0</v>
      </c>
      <c r="X30" s="4"/>
      <c r="Y30" s="4" t="s">
        <v>111</v>
      </c>
    </row>
    <row r="31" s="4" customFormat="1" spans="1:23">
      <c r="A31" s="4">
        <v>16399424572</v>
      </c>
      <c r="B31" s="4" t="s">
        <v>25</v>
      </c>
      <c r="C31" s="4" t="s">
        <v>26</v>
      </c>
      <c r="D31" s="4" t="s">
        <v>99</v>
      </c>
      <c r="E31" s="4" t="s">
        <v>100</v>
      </c>
      <c r="F31" s="5">
        <v>44467</v>
      </c>
      <c r="G31" s="5">
        <v>44468</v>
      </c>
      <c r="H31" s="4">
        <v>1</v>
      </c>
      <c r="I31" s="4">
        <v>1</v>
      </c>
      <c r="J31" s="4">
        <v>1</v>
      </c>
      <c r="K31" s="4" t="s">
        <v>29</v>
      </c>
      <c r="L31" s="4">
        <v>182.36</v>
      </c>
      <c r="M31" s="4">
        <v>182.36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44467</v>
      </c>
      <c r="S31" s="5">
        <v>44483</v>
      </c>
      <c r="T31" s="4" t="s">
        <v>33</v>
      </c>
      <c r="U31" s="4">
        <v>182.36</v>
      </c>
      <c r="V31" s="4">
        <v>0</v>
      </c>
      <c r="W31" s="4">
        <v>0</v>
      </c>
    </row>
    <row r="32" s="4" customFormat="1" spans="1:23">
      <c r="A32" s="4">
        <v>16399703726</v>
      </c>
      <c r="B32" s="4" t="s">
        <v>25</v>
      </c>
      <c r="C32" s="4" t="s">
        <v>26</v>
      </c>
      <c r="D32" s="4" t="s">
        <v>99</v>
      </c>
      <c r="E32" s="4" t="s">
        <v>100</v>
      </c>
      <c r="F32" s="5">
        <v>44467</v>
      </c>
      <c r="G32" s="5">
        <v>44468</v>
      </c>
      <c r="H32" s="4">
        <v>1</v>
      </c>
      <c r="I32" s="4">
        <v>1</v>
      </c>
      <c r="J32" s="4">
        <v>1</v>
      </c>
      <c r="K32" s="4" t="s">
        <v>29</v>
      </c>
      <c r="L32" s="4">
        <v>182.36</v>
      </c>
      <c r="M32" s="4">
        <v>182.36</v>
      </c>
      <c r="N32" s="4" t="s">
        <v>113</v>
      </c>
      <c r="O32" s="4" t="s">
        <v>31</v>
      </c>
      <c r="P32" s="4" t="s">
        <v>32</v>
      </c>
      <c r="Q32" s="4">
        <v>0</v>
      </c>
      <c r="R32" s="6">
        <v>44467</v>
      </c>
      <c r="S32" s="5">
        <v>44483</v>
      </c>
      <c r="T32" s="4" t="s">
        <v>33</v>
      </c>
      <c r="U32" s="4">
        <v>182.36</v>
      </c>
      <c r="V32" s="4">
        <v>0</v>
      </c>
      <c r="W32" s="4">
        <v>0</v>
      </c>
    </row>
    <row r="33" s="4" customFormat="1" spans="1:23">
      <c r="A33" s="4">
        <v>16399838147</v>
      </c>
      <c r="B33" s="4" t="s">
        <v>25</v>
      </c>
      <c r="C33" s="4" t="s">
        <v>26</v>
      </c>
      <c r="D33" s="4" t="s">
        <v>114</v>
      </c>
      <c r="E33" s="4" t="s">
        <v>115</v>
      </c>
      <c r="F33" s="5">
        <v>44467</v>
      </c>
      <c r="G33" s="5">
        <v>44468</v>
      </c>
      <c r="H33" s="4">
        <v>1</v>
      </c>
      <c r="I33" s="4">
        <v>1</v>
      </c>
      <c r="J33" s="4">
        <v>1</v>
      </c>
      <c r="K33" s="4" t="s">
        <v>29</v>
      </c>
      <c r="L33" s="4">
        <v>385.93</v>
      </c>
      <c r="M33" s="4">
        <v>385.93</v>
      </c>
      <c r="N33" s="4" t="s">
        <v>116</v>
      </c>
      <c r="O33" s="4" t="s">
        <v>31</v>
      </c>
      <c r="P33" s="4" t="s">
        <v>32</v>
      </c>
      <c r="Q33" s="4">
        <v>0</v>
      </c>
      <c r="R33" s="6">
        <v>44467</v>
      </c>
      <c r="S33" s="5">
        <v>44483</v>
      </c>
      <c r="T33" s="4" t="s">
        <v>33</v>
      </c>
      <c r="U33" s="4">
        <v>385.93</v>
      </c>
      <c r="V33" s="4">
        <v>0</v>
      </c>
      <c r="W33" s="4">
        <v>0</v>
      </c>
    </row>
    <row r="34" s="4" customFormat="1" spans="1:23">
      <c r="A34" s="4">
        <v>16399845111</v>
      </c>
      <c r="B34" s="4" t="s">
        <v>25</v>
      </c>
      <c r="C34" s="4" t="s">
        <v>26</v>
      </c>
      <c r="D34" s="4" t="s">
        <v>117</v>
      </c>
      <c r="E34" s="4" t="s">
        <v>118</v>
      </c>
      <c r="F34" s="5">
        <v>44467</v>
      </c>
      <c r="G34" s="5">
        <v>44468</v>
      </c>
      <c r="H34" s="4">
        <v>1</v>
      </c>
      <c r="I34" s="4">
        <v>1</v>
      </c>
      <c r="J34" s="4">
        <v>1</v>
      </c>
      <c r="K34" s="4" t="s">
        <v>29</v>
      </c>
      <c r="L34" s="4">
        <v>263.38</v>
      </c>
      <c r="M34" s="4">
        <v>263.38</v>
      </c>
      <c r="N34" s="4" t="s">
        <v>119</v>
      </c>
      <c r="O34" s="4" t="s">
        <v>31</v>
      </c>
      <c r="P34" s="4" t="s">
        <v>32</v>
      </c>
      <c r="Q34" s="4">
        <v>0</v>
      </c>
      <c r="R34" s="6">
        <v>44467</v>
      </c>
      <c r="S34" s="5">
        <v>44483</v>
      </c>
      <c r="T34" s="4" t="s">
        <v>33</v>
      </c>
      <c r="U34" s="4">
        <v>263.38</v>
      </c>
      <c r="V34" s="4">
        <v>0</v>
      </c>
      <c r="W34" s="4">
        <v>0</v>
      </c>
    </row>
    <row r="35" s="4" customFormat="1" spans="1:23">
      <c r="A35" s="4">
        <v>16399846228</v>
      </c>
      <c r="B35" s="4" t="s">
        <v>25</v>
      </c>
      <c r="C35" s="4" t="s">
        <v>26</v>
      </c>
      <c r="D35" s="4" t="s">
        <v>120</v>
      </c>
      <c r="E35" s="4" t="s">
        <v>121</v>
      </c>
      <c r="F35" s="5">
        <v>44467</v>
      </c>
      <c r="G35" s="5">
        <v>44468</v>
      </c>
      <c r="H35" s="4">
        <v>1</v>
      </c>
      <c r="I35" s="4">
        <v>1</v>
      </c>
      <c r="J35" s="4">
        <v>1</v>
      </c>
      <c r="K35" s="4" t="s">
        <v>29</v>
      </c>
      <c r="L35" s="4">
        <v>227.9</v>
      </c>
      <c r="M35" s="4">
        <v>227.9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44467</v>
      </c>
      <c r="S35" s="5">
        <v>44483</v>
      </c>
      <c r="T35" s="4" t="s">
        <v>33</v>
      </c>
      <c r="U35" s="4">
        <v>227.9</v>
      </c>
      <c r="V35" s="4">
        <v>0</v>
      </c>
      <c r="W35" s="4">
        <v>0</v>
      </c>
    </row>
    <row r="36" s="4" customFormat="1" spans="1:25">
      <c r="A36" s="4">
        <v>16399853146</v>
      </c>
      <c r="B36" s="4" t="s">
        <v>25</v>
      </c>
      <c r="C36" s="4" t="s">
        <v>26</v>
      </c>
      <c r="D36" s="4" t="s">
        <v>123</v>
      </c>
      <c r="E36" s="4" t="s">
        <v>124</v>
      </c>
      <c r="F36" s="5">
        <v>44467</v>
      </c>
      <c r="G36" s="5">
        <v>44468</v>
      </c>
      <c r="H36" s="4">
        <v>1</v>
      </c>
      <c r="I36" s="4">
        <v>1</v>
      </c>
      <c r="J36" s="4">
        <v>1</v>
      </c>
      <c r="K36" s="4" t="s">
        <v>29</v>
      </c>
      <c r="L36" s="4">
        <v>348.62</v>
      </c>
      <c r="M36" s="4">
        <v>348.62</v>
      </c>
      <c r="N36" s="4" t="s">
        <v>125</v>
      </c>
      <c r="O36" s="4" t="s">
        <v>31</v>
      </c>
      <c r="P36" s="4" t="s">
        <v>32</v>
      </c>
      <c r="Q36" s="4">
        <v>0</v>
      </c>
      <c r="R36" s="6">
        <v>44467</v>
      </c>
      <c r="S36" s="5">
        <v>44483</v>
      </c>
      <c r="T36" s="4" t="s">
        <v>33</v>
      </c>
      <c r="U36" s="4">
        <v>348.62</v>
      </c>
      <c r="V36" s="4">
        <v>0</v>
      </c>
      <c r="W36" s="4">
        <v>0</v>
      </c>
      <c r="X36" s="4"/>
      <c r="Y36" s="4" t="s">
        <v>126</v>
      </c>
    </row>
    <row r="37" s="4" customFormat="1" spans="1:23">
      <c r="A37" s="4">
        <v>16399866794</v>
      </c>
      <c r="B37" s="4" t="s">
        <v>25</v>
      </c>
      <c r="C37" s="4" t="s">
        <v>26</v>
      </c>
      <c r="D37" s="4" t="s">
        <v>127</v>
      </c>
      <c r="E37" s="4" t="s">
        <v>128</v>
      </c>
      <c r="F37" s="5">
        <v>44467</v>
      </c>
      <c r="G37" s="5">
        <v>44468</v>
      </c>
      <c r="H37" s="4">
        <v>1</v>
      </c>
      <c r="I37" s="4">
        <v>1</v>
      </c>
      <c r="J37" s="4">
        <v>1</v>
      </c>
      <c r="K37" s="4" t="s">
        <v>29</v>
      </c>
      <c r="L37" s="4">
        <v>131.15</v>
      </c>
      <c r="M37" s="4">
        <v>131.15</v>
      </c>
      <c r="N37" s="4" t="s">
        <v>129</v>
      </c>
      <c r="O37" s="4" t="s">
        <v>31</v>
      </c>
      <c r="P37" s="4" t="s">
        <v>32</v>
      </c>
      <c r="Q37" s="4">
        <v>0</v>
      </c>
      <c r="R37" s="6">
        <v>44467</v>
      </c>
      <c r="S37" s="5">
        <v>44483</v>
      </c>
      <c r="T37" s="4" t="s">
        <v>33</v>
      </c>
      <c r="U37" s="4">
        <v>131.15</v>
      </c>
      <c r="V37" s="4">
        <v>0</v>
      </c>
      <c r="W37" s="4">
        <v>0</v>
      </c>
    </row>
    <row r="38" s="4" customFormat="1" spans="1:25">
      <c r="A38" s="4">
        <v>16399891441</v>
      </c>
      <c r="B38" s="4" t="s">
        <v>25</v>
      </c>
      <c r="C38" s="4" t="s">
        <v>26</v>
      </c>
      <c r="D38" s="4" t="s">
        <v>130</v>
      </c>
      <c r="E38" s="4" t="s">
        <v>131</v>
      </c>
      <c r="F38" s="5">
        <v>44467</v>
      </c>
      <c r="G38" s="5">
        <v>44468</v>
      </c>
      <c r="H38" s="4">
        <v>1</v>
      </c>
      <c r="I38" s="4">
        <v>1</v>
      </c>
      <c r="J38" s="4">
        <v>1</v>
      </c>
      <c r="K38" s="4" t="s">
        <v>29</v>
      </c>
      <c r="L38" s="4">
        <v>197.48</v>
      </c>
      <c r="M38" s="4">
        <v>197.48</v>
      </c>
      <c r="N38" s="4" t="s">
        <v>132</v>
      </c>
      <c r="O38" s="4" t="s">
        <v>31</v>
      </c>
      <c r="P38" s="4" t="s">
        <v>32</v>
      </c>
      <c r="Q38" s="4">
        <v>0</v>
      </c>
      <c r="R38" s="6">
        <v>44467</v>
      </c>
      <c r="S38" s="5">
        <v>44483</v>
      </c>
      <c r="T38" s="4" t="s">
        <v>33</v>
      </c>
      <c r="U38" s="4">
        <v>197.48</v>
      </c>
      <c r="V38" s="4">
        <v>0</v>
      </c>
      <c r="W38" s="4">
        <v>0</v>
      </c>
      <c r="X38" s="4"/>
      <c r="Y38" s="4" t="s">
        <v>133</v>
      </c>
    </row>
    <row r="39" s="4" customFormat="1" spans="1:24">
      <c r="A39" s="4">
        <v>16399926708</v>
      </c>
      <c r="B39" s="4" t="s">
        <v>25</v>
      </c>
      <c r="C39" s="4" t="s">
        <v>26</v>
      </c>
      <c r="D39" s="4" t="s">
        <v>134</v>
      </c>
      <c r="E39" s="4" t="s">
        <v>135</v>
      </c>
      <c r="F39" s="5">
        <v>44467</v>
      </c>
      <c r="G39" s="5">
        <v>44468</v>
      </c>
      <c r="H39" s="4">
        <v>1</v>
      </c>
      <c r="I39" s="4">
        <v>1</v>
      </c>
      <c r="J39" s="4">
        <v>1</v>
      </c>
      <c r="K39" s="4" t="s">
        <v>29</v>
      </c>
      <c r="L39" s="4">
        <v>395.6</v>
      </c>
      <c r="M39" s="4">
        <v>395.6</v>
      </c>
      <c r="N39" s="4" t="s">
        <v>136</v>
      </c>
      <c r="O39" s="4" t="s">
        <v>31</v>
      </c>
      <c r="P39" s="4" t="s">
        <v>32</v>
      </c>
      <c r="Q39" s="4">
        <v>0</v>
      </c>
      <c r="R39" s="6">
        <v>44467</v>
      </c>
      <c r="S39" s="5">
        <v>44483</v>
      </c>
      <c r="T39" s="4" t="s">
        <v>33</v>
      </c>
      <c r="U39" s="4">
        <v>395.6</v>
      </c>
      <c r="V39" s="4">
        <v>0</v>
      </c>
      <c r="W39" s="4">
        <v>0</v>
      </c>
      <c r="X39" s="4">
        <v>2268185</v>
      </c>
    </row>
    <row r="40" s="4" customFormat="1" spans="1:23">
      <c r="A40" s="4">
        <v>16399890110</v>
      </c>
      <c r="B40" s="4" t="s">
        <v>25</v>
      </c>
      <c r="C40" s="4" t="s">
        <v>26</v>
      </c>
      <c r="D40" s="4" t="s">
        <v>134</v>
      </c>
      <c r="E40" s="4" t="s">
        <v>135</v>
      </c>
      <c r="F40" s="5">
        <v>44467</v>
      </c>
      <c r="G40" s="5">
        <v>44468</v>
      </c>
      <c r="H40" s="4">
        <v>1</v>
      </c>
      <c r="I40" s="4">
        <v>1</v>
      </c>
      <c r="J40" s="4">
        <v>1</v>
      </c>
      <c r="K40" s="4" t="s">
        <v>29</v>
      </c>
      <c r="L40" s="4">
        <v>395.6</v>
      </c>
      <c r="M40" s="4">
        <v>395.6</v>
      </c>
      <c r="N40" s="4" t="s">
        <v>137</v>
      </c>
      <c r="O40" s="4" t="s">
        <v>31</v>
      </c>
      <c r="P40" s="4" t="s">
        <v>32</v>
      </c>
      <c r="Q40" s="4">
        <v>0</v>
      </c>
      <c r="R40" s="6">
        <v>44467</v>
      </c>
      <c r="S40" s="5">
        <v>44483</v>
      </c>
      <c r="T40" s="4" t="s">
        <v>33</v>
      </c>
      <c r="U40" s="4">
        <v>395.6</v>
      </c>
      <c r="V40" s="4">
        <v>0</v>
      </c>
      <c r="W4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topLeftCell="A4" workbookViewId="0">
      <selection activeCell="H43" sqref="H43"/>
    </sheetView>
  </sheetViews>
  <sheetFormatPr defaultColWidth="9" defaultRowHeight="13.5"/>
  <cols>
    <col min="1" max="1" width="13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138</v>
      </c>
    </row>
    <row r="2" s="4" customFormat="1" spans="1:9">
      <c r="A2" s="4">
        <v>16339966633</v>
      </c>
      <c r="B2" s="5">
        <v>44467</v>
      </c>
      <c r="C2" s="5">
        <v>44468</v>
      </c>
      <c r="D2" s="4">
        <v>409.57</v>
      </c>
      <c r="E2" s="4" t="str">
        <f>VLOOKUP(A2,HOP!A:L,12,0)</f>
        <v>409.57</v>
      </c>
      <c r="F2" s="4" t="str">
        <f>VLOOKUP(A2,HOP!A:C,3,0)</f>
        <v>2261131</v>
      </c>
      <c r="G2" s="4">
        <f>D2-E2</f>
        <v>0</v>
      </c>
      <c r="H2" s="4" t="str">
        <f>$H$1&amp;F2</f>
        <v>，2261131</v>
      </c>
      <c r="I2" s="4" t="str">
        <f>VLOOKUP(A2,HOP!A:T,20,0)</f>
        <v>直连</v>
      </c>
    </row>
    <row r="3" s="4" customFormat="1" spans="1:9">
      <c r="A3" s="4">
        <v>16361293381</v>
      </c>
      <c r="B3" s="5">
        <v>44467</v>
      </c>
      <c r="C3" s="5">
        <v>44468</v>
      </c>
      <c r="D3" s="4">
        <v>350.16</v>
      </c>
      <c r="E3" s="4" t="str">
        <f>VLOOKUP(A3,HOP!A:L,12,0)</f>
        <v>350.16</v>
      </c>
      <c r="F3" s="4" t="str">
        <f>VLOOKUP(A3,HOP!A:C,3,0)</f>
        <v>2263844</v>
      </c>
      <c r="G3" s="4">
        <f>D3-E3</f>
        <v>0</v>
      </c>
      <c r="H3" s="4" t="str">
        <f>$H$1&amp;F3</f>
        <v>，2263844</v>
      </c>
      <c r="I3" s="4" t="str">
        <f>VLOOKUP(A3,HOP!A:T,20,0)</f>
        <v>直连</v>
      </c>
    </row>
    <row r="4" s="4" customFormat="1" spans="1:9">
      <c r="A4" s="4">
        <v>16367004535</v>
      </c>
      <c r="B4" s="5">
        <v>44466</v>
      </c>
      <c r="C4" s="5">
        <v>44468</v>
      </c>
      <c r="D4" s="4">
        <v>511.16</v>
      </c>
      <c r="E4" s="4" t="str">
        <f>VLOOKUP(A4,HOP!A:L,12,0)</f>
        <v>511.16</v>
      </c>
      <c r="F4" s="4" t="str">
        <f>VLOOKUP(A4,HOP!A:C,3,0)</f>
        <v>2264532</v>
      </c>
      <c r="G4" s="4">
        <f>D4-E4</f>
        <v>0</v>
      </c>
      <c r="H4" s="4" t="str">
        <f>$H$1&amp;F4</f>
        <v>，2264532</v>
      </c>
      <c r="I4" s="4" t="str">
        <f>VLOOKUP(A4,HOP!A:T,20,0)</f>
        <v>直连</v>
      </c>
    </row>
    <row r="5" s="4" customFormat="1" spans="1:9">
      <c r="A5" s="4">
        <v>16380422658</v>
      </c>
      <c r="B5" s="5">
        <v>44467</v>
      </c>
      <c r="C5" s="5">
        <v>44468</v>
      </c>
      <c r="D5" s="4">
        <v>173.57</v>
      </c>
      <c r="E5" s="4" t="str">
        <f>VLOOKUP(A5,HOP!A:L,12,0)</f>
        <v>173.57</v>
      </c>
      <c r="F5" s="4" t="str">
        <f>VLOOKUP(A5,HOP!A:C,3,0)</f>
        <v>2266096</v>
      </c>
      <c r="G5" s="4">
        <f>D5-E5</f>
        <v>0</v>
      </c>
      <c r="H5" s="4" t="str">
        <f>$H$1&amp;F5</f>
        <v>，2266096</v>
      </c>
      <c r="I5" s="4" t="str">
        <f>VLOOKUP(A5,HOP!A:T,20,0)</f>
        <v>直连</v>
      </c>
    </row>
    <row r="6" s="4" customFormat="1" spans="1:9">
      <c r="A6" s="4">
        <v>16387955004</v>
      </c>
      <c r="B6" s="5">
        <v>44467</v>
      </c>
      <c r="C6" s="5">
        <v>44468</v>
      </c>
      <c r="D6" s="4">
        <v>708.49</v>
      </c>
      <c r="E6" s="4" t="str">
        <f>VLOOKUP(A6,HOP!A:L,12,0)</f>
        <v>708.49</v>
      </c>
      <c r="F6" s="4" t="str">
        <f>VLOOKUP(A6,HOP!A:C,3,0)</f>
        <v>2266926</v>
      </c>
      <c r="G6" s="4">
        <f>D6-E6</f>
        <v>0</v>
      </c>
      <c r="H6" s="4" t="str">
        <f>$H$1&amp;F6</f>
        <v>，2266926</v>
      </c>
      <c r="I6" s="4" t="str">
        <f>VLOOKUP(A6,HOP!A:T,20,0)</f>
        <v>直连</v>
      </c>
    </row>
    <row r="7" s="4" customFormat="1" spans="1:9">
      <c r="A7" s="4">
        <v>16390798519</v>
      </c>
      <c r="B7" s="5">
        <v>44467</v>
      </c>
      <c r="C7" s="5">
        <v>44468</v>
      </c>
      <c r="D7" s="4">
        <v>175.23</v>
      </c>
      <c r="E7" s="4" t="str">
        <f>VLOOKUP(A7,HOP!A:L,12,0)</f>
        <v>175.23</v>
      </c>
      <c r="F7" s="4" t="str">
        <f>VLOOKUP(A7,HOP!A:C,3,0)</f>
        <v>2267054</v>
      </c>
      <c r="G7" s="4">
        <f>D7-E7</f>
        <v>0</v>
      </c>
      <c r="H7" s="4" t="str">
        <f>$H$1&amp;F7</f>
        <v>，2267054</v>
      </c>
      <c r="I7" s="4" t="str">
        <f>VLOOKUP(A7,HOP!A:T,20,0)</f>
        <v>直连</v>
      </c>
    </row>
    <row r="8" s="4" customFormat="1" hidden="1" spans="1:9">
      <c r="A8" s="4">
        <v>16391705818</v>
      </c>
      <c r="B8" s="5">
        <v>44467</v>
      </c>
      <c r="C8" s="5">
        <v>44468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spans="1:9">
      <c r="A9" s="4">
        <v>16391939871</v>
      </c>
      <c r="B9" s="5">
        <v>44467</v>
      </c>
      <c r="C9" s="5">
        <v>44468</v>
      </c>
      <c r="D9" s="4">
        <v>271.79</v>
      </c>
      <c r="E9" s="4" t="str">
        <f>VLOOKUP(A9,HOP!A:L,12,0)</f>
        <v>271.79</v>
      </c>
      <c r="F9" s="4" t="str">
        <f>VLOOKUP(A9,HOP!A:C,3,0)</f>
        <v>2267367</v>
      </c>
      <c r="G9" s="4">
        <f>D9-E9</f>
        <v>0</v>
      </c>
      <c r="H9" s="4" t="str">
        <f>$H$1&amp;F9</f>
        <v>，2267367</v>
      </c>
      <c r="I9" s="4" t="str">
        <f>VLOOKUP(A9,HOP!A:T,20,0)</f>
        <v>直连</v>
      </c>
    </row>
    <row r="10" s="4" customFormat="1" spans="1:9">
      <c r="A10" s="4">
        <v>16392211947</v>
      </c>
      <c r="B10" s="5">
        <v>44467</v>
      </c>
      <c r="C10" s="5">
        <v>44468</v>
      </c>
      <c r="D10" s="4">
        <v>227.18</v>
      </c>
      <c r="E10" s="4" t="str">
        <f>VLOOKUP(A10,HOP!A:L,12,0)</f>
        <v>227.18</v>
      </c>
      <c r="F10" s="4" t="str">
        <f>VLOOKUP(A10,HOP!A:C,3,0)</f>
        <v>2267418</v>
      </c>
      <c r="G10" s="4">
        <f>D10-E10</f>
        <v>0</v>
      </c>
      <c r="H10" s="4" t="str">
        <f>$H$1&amp;F10</f>
        <v>，2267418</v>
      </c>
      <c r="I10" s="4" t="str">
        <f>VLOOKUP(A10,HOP!A:T,20,0)</f>
        <v>直连</v>
      </c>
    </row>
    <row r="11" s="4" customFormat="1" spans="1:9">
      <c r="A11" s="4">
        <v>16392330792</v>
      </c>
      <c r="B11" s="5">
        <v>44467</v>
      </c>
      <c r="C11" s="5">
        <v>44468</v>
      </c>
      <c r="D11" s="4">
        <v>180.58</v>
      </c>
      <c r="E11" s="4" t="str">
        <f>VLOOKUP(A11,HOP!A:L,12,0)</f>
        <v>180.58</v>
      </c>
      <c r="F11" s="4" t="str">
        <f>VLOOKUP(A11,HOP!A:C,3,0)</f>
        <v>2267441</v>
      </c>
      <c r="G11" s="4">
        <f>D11-E11</f>
        <v>0</v>
      </c>
      <c r="H11" s="4" t="str">
        <f>$H$1&amp;F11</f>
        <v>，2267441</v>
      </c>
      <c r="I11" s="4" t="str">
        <f>VLOOKUP(A11,HOP!A:T,20,0)</f>
        <v>直连</v>
      </c>
    </row>
    <row r="12" s="4" customFormat="1" spans="1:9">
      <c r="A12" s="4">
        <v>16392837859</v>
      </c>
      <c r="B12" s="5">
        <v>44467</v>
      </c>
      <c r="C12" s="5">
        <v>44468</v>
      </c>
      <c r="D12" s="4">
        <v>709.05</v>
      </c>
      <c r="E12" s="4" t="str">
        <f>VLOOKUP(A12,HOP!A:L,12,0)</f>
        <v>709.05</v>
      </c>
      <c r="F12" s="4" t="str">
        <f>VLOOKUP(A12,HOP!A:C,3,0)</f>
        <v>2267495</v>
      </c>
      <c r="G12" s="4">
        <f>D12-E12</f>
        <v>0</v>
      </c>
      <c r="H12" s="4" t="str">
        <f>$H$1&amp;F12</f>
        <v>，2267495</v>
      </c>
      <c r="I12" s="4" t="str">
        <f>VLOOKUP(A12,HOP!A:T,20,0)</f>
        <v>直连</v>
      </c>
    </row>
    <row r="13" s="4" customFormat="1" spans="1:9">
      <c r="A13" s="4">
        <v>16393016261</v>
      </c>
      <c r="B13" s="5">
        <v>44467</v>
      </c>
      <c r="C13" s="5">
        <v>44468</v>
      </c>
      <c r="D13" s="4">
        <v>271.79</v>
      </c>
      <c r="E13" s="4" t="str">
        <f>VLOOKUP(A13,HOP!A:L,12,0)</f>
        <v>271.79</v>
      </c>
      <c r="F13" s="4" t="str">
        <f>VLOOKUP(A13,HOP!A:C,3,0)</f>
        <v>2267516</v>
      </c>
      <c r="G13" s="4">
        <f>D13-E13</f>
        <v>0</v>
      </c>
      <c r="H13" s="4" t="str">
        <f>$H$1&amp;F13</f>
        <v>，2267516</v>
      </c>
      <c r="I13" s="4" t="str">
        <f>VLOOKUP(A13,HOP!A:T,20,0)</f>
        <v>直连</v>
      </c>
    </row>
    <row r="14" s="4" customFormat="1" spans="1:9">
      <c r="A14" s="4">
        <v>16393142073</v>
      </c>
      <c r="B14" s="5">
        <v>44467</v>
      </c>
      <c r="C14" s="5">
        <v>44468</v>
      </c>
      <c r="D14" s="4">
        <v>298.26</v>
      </c>
      <c r="E14" s="4" t="str">
        <f>VLOOKUP(A14,HOP!A:L,12,0)</f>
        <v>298.26</v>
      </c>
      <c r="F14" s="4" t="str">
        <f>VLOOKUP(A14,HOP!A:C,3,0)</f>
        <v>2267535</v>
      </c>
      <c r="G14" s="4">
        <f>D14-E14</f>
        <v>0</v>
      </c>
      <c r="H14" s="4" t="str">
        <f>$H$1&amp;F14</f>
        <v>，2267535</v>
      </c>
      <c r="I14" s="4" t="str">
        <f>VLOOKUP(A14,HOP!A:T,20,0)</f>
        <v>直连</v>
      </c>
    </row>
    <row r="15" s="4" customFormat="1" hidden="1" spans="1:9">
      <c r="A15" s="4">
        <v>16393149407</v>
      </c>
      <c r="B15" s="5">
        <v>44467</v>
      </c>
      <c r="C15" s="5">
        <v>44468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>D15-E15</f>
        <v>#N/A</v>
      </c>
      <c r="H15" s="4" t="e">
        <f>$H$1&amp;F15</f>
        <v>#N/A</v>
      </c>
      <c r="I15" s="4" t="e">
        <f>VLOOKUP(A15,HOP!A:T,20,0)</f>
        <v>#N/A</v>
      </c>
    </row>
    <row r="16" s="4" customFormat="1" spans="1:9">
      <c r="A16" s="4">
        <v>16393335259</v>
      </c>
      <c r="B16" s="5">
        <v>44467</v>
      </c>
      <c r="C16" s="5">
        <v>44468</v>
      </c>
      <c r="D16" s="4">
        <v>227.18</v>
      </c>
      <c r="E16" s="4" t="str">
        <f>VLOOKUP(A16,HOP!A:L,12,0)</f>
        <v>227.18</v>
      </c>
      <c r="F16" s="4" t="str">
        <f>VLOOKUP(A16,HOP!A:C,3,0)</f>
        <v>2267558</v>
      </c>
      <c r="G16" s="4">
        <f>D16-E16</f>
        <v>0</v>
      </c>
      <c r="H16" s="4" t="str">
        <f>$H$1&amp;F16</f>
        <v>，2267558</v>
      </c>
      <c r="I16" s="4" t="str">
        <f>VLOOKUP(A16,HOP!A:T,20,0)</f>
        <v>直连</v>
      </c>
    </row>
    <row r="17" s="4" customFormat="1" spans="1:9">
      <c r="A17" s="4">
        <v>16393387075</v>
      </c>
      <c r="B17" s="5">
        <v>44467</v>
      </c>
      <c r="C17" s="5">
        <v>44468</v>
      </c>
      <c r="D17" s="4">
        <v>543.58</v>
      </c>
      <c r="E17" s="4" t="str">
        <f>VLOOKUP(A17,HOP!A:L,12,0)</f>
        <v>543.58</v>
      </c>
      <c r="F17" s="4" t="str">
        <f>VLOOKUP(A17,HOP!A:C,3,0)</f>
        <v>2267563</v>
      </c>
      <c r="G17" s="4">
        <f>D17-E17</f>
        <v>0</v>
      </c>
      <c r="H17" s="4" t="str">
        <f>$H$1&amp;F17</f>
        <v>，2267563</v>
      </c>
      <c r="I17" s="4" t="str">
        <f>VLOOKUP(A17,HOP!A:T,20,0)</f>
        <v>直连</v>
      </c>
    </row>
    <row r="18" s="4" customFormat="1" hidden="1" spans="1:9">
      <c r="A18" s="4">
        <v>16393610927</v>
      </c>
      <c r="B18" s="5">
        <v>44467</v>
      </c>
      <c r="C18" s="5">
        <v>44468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>D18-E18</f>
        <v>#N/A</v>
      </c>
      <c r="H18" s="4" t="e">
        <f>$H$1&amp;F18</f>
        <v>#N/A</v>
      </c>
      <c r="I18" s="4" t="e">
        <f>VLOOKUP(A18,HOP!A:T,20,0)</f>
        <v>#N/A</v>
      </c>
    </row>
    <row r="19" s="4" customFormat="1" spans="1:9">
      <c r="A19" s="4">
        <v>16393782583</v>
      </c>
      <c r="B19" s="5">
        <v>44467</v>
      </c>
      <c r="C19" s="5">
        <v>44468</v>
      </c>
      <c r="D19" s="4">
        <v>123.83</v>
      </c>
      <c r="E19" s="4" t="str">
        <f>VLOOKUP(A19,HOP!A:L,12,0)</f>
        <v>123.83</v>
      </c>
      <c r="F19" s="4" t="str">
        <f>VLOOKUP(A19,HOP!A:C,3,0)</f>
        <v>2267612</v>
      </c>
      <c r="G19" s="4">
        <f>D19-E19</f>
        <v>0</v>
      </c>
      <c r="H19" s="4" t="str">
        <f>$H$1&amp;F19</f>
        <v>，2267612</v>
      </c>
      <c r="I19" s="4" t="str">
        <f>VLOOKUP(A19,HOP!A:T,20,0)</f>
        <v>直连</v>
      </c>
    </row>
    <row r="20" s="4" customFormat="1" spans="1:9">
      <c r="A20" s="4">
        <v>16394096776</v>
      </c>
      <c r="B20" s="5">
        <v>44467</v>
      </c>
      <c r="C20" s="5">
        <v>44468</v>
      </c>
      <c r="D20" s="4">
        <v>139</v>
      </c>
      <c r="E20" s="4" t="str">
        <f>VLOOKUP(A20,HOP!A:L,12,0)</f>
        <v>139.00</v>
      </c>
      <c r="F20" s="4" t="str">
        <f>VLOOKUP(A20,HOP!A:C,3,0)</f>
        <v>2267654</v>
      </c>
      <c r="G20" s="4">
        <f t="shared" ref="G20:G37" si="0">D20-E20</f>
        <v>0</v>
      </c>
      <c r="H20" s="4" t="str">
        <f t="shared" ref="H20:H37" si="1">$H$1&amp;F20</f>
        <v>，2267654</v>
      </c>
      <c r="I20" s="4" t="str">
        <f>VLOOKUP(A20,HOP!A:T,20,0)</f>
        <v>直连</v>
      </c>
    </row>
    <row r="21" s="4" customFormat="1" spans="1:9">
      <c r="A21" s="4">
        <v>16394611519</v>
      </c>
      <c r="B21" s="5">
        <v>44467</v>
      </c>
      <c r="C21" s="5">
        <v>44468</v>
      </c>
      <c r="D21" s="4">
        <v>211.93</v>
      </c>
      <c r="E21" s="4" t="str">
        <f>VLOOKUP(A21,HOP!A:L,12,0)</f>
        <v>211.93</v>
      </c>
      <c r="F21" s="4" t="str">
        <f>VLOOKUP(A21,HOP!A:C,3,0)</f>
        <v>2267712</v>
      </c>
      <c r="G21" s="4">
        <f t="shared" si="0"/>
        <v>0</v>
      </c>
      <c r="H21" s="4" t="str">
        <f t="shared" si="1"/>
        <v>，2267712</v>
      </c>
      <c r="I21" s="4" t="str">
        <f>VLOOKUP(A21,HOP!A:T,20,0)</f>
        <v>直连</v>
      </c>
    </row>
    <row r="22" s="4" customFormat="1" spans="1:9">
      <c r="A22" s="4">
        <v>16398256456</v>
      </c>
      <c r="B22" s="5">
        <v>44467</v>
      </c>
      <c r="C22" s="5">
        <v>44468</v>
      </c>
      <c r="D22" s="4">
        <v>181.9</v>
      </c>
      <c r="E22" s="4" t="str">
        <f>VLOOKUP(A22,HOP!A:L,12,0)</f>
        <v>181.90</v>
      </c>
      <c r="F22" s="4" t="str">
        <f>VLOOKUP(A22,HOP!A:C,3,0)</f>
        <v>2267849</v>
      </c>
      <c r="G22" s="4">
        <f t="shared" si="0"/>
        <v>0</v>
      </c>
      <c r="H22" s="4" t="str">
        <f t="shared" si="1"/>
        <v>，2267849</v>
      </c>
      <c r="I22" s="4" t="str">
        <f>VLOOKUP(A22,HOP!A:T,20,0)</f>
        <v>直连</v>
      </c>
    </row>
    <row r="23" s="4" customFormat="1" spans="1:9">
      <c r="A23" s="4">
        <v>16398433906</v>
      </c>
      <c r="B23" s="5">
        <v>44467</v>
      </c>
      <c r="C23" s="5">
        <v>44468</v>
      </c>
      <c r="D23" s="4">
        <v>123.64</v>
      </c>
      <c r="E23" s="4" t="str">
        <f>VLOOKUP(A23,HOP!A:L,12,0)</f>
        <v>123.64</v>
      </c>
      <c r="F23" s="4" t="str">
        <f>VLOOKUP(A23,HOP!A:C,3,0)</f>
        <v>2267876</v>
      </c>
      <c r="G23" s="4">
        <f t="shared" si="0"/>
        <v>0</v>
      </c>
      <c r="H23" s="4" t="str">
        <f t="shared" si="1"/>
        <v>，2267876</v>
      </c>
      <c r="I23" s="4" t="str">
        <f>VLOOKUP(A23,HOP!A:T,20,0)</f>
        <v>直连</v>
      </c>
    </row>
    <row r="24" s="4" customFormat="1" spans="1:9">
      <c r="A24" s="4">
        <v>16398625541</v>
      </c>
      <c r="B24" s="5">
        <v>44467</v>
      </c>
      <c r="C24" s="5">
        <v>44468</v>
      </c>
      <c r="D24" s="4">
        <v>182.36</v>
      </c>
      <c r="E24" s="4" t="str">
        <f>VLOOKUP(A24,HOP!A:L,12,0)</f>
        <v>182.36</v>
      </c>
      <c r="F24" s="4" t="str">
        <f>VLOOKUP(A24,HOP!A:C,3,0)</f>
        <v>2267910</v>
      </c>
      <c r="G24" s="4">
        <f t="shared" si="0"/>
        <v>0</v>
      </c>
      <c r="H24" s="4" t="str">
        <f t="shared" si="1"/>
        <v>，2267910</v>
      </c>
      <c r="I24" s="4" t="str">
        <f>VLOOKUP(A24,HOP!A:T,20,0)</f>
        <v>直连</v>
      </c>
    </row>
    <row r="25" s="4" customFormat="1" spans="1:9">
      <c r="A25" s="4">
        <v>16398782946</v>
      </c>
      <c r="B25" s="5">
        <v>44467</v>
      </c>
      <c r="C25" s="5">
        <v>44468</v>
      </c>
      <c r="D25" s="4">
        <v>102.52</v>
      </c>
      <c r="E25" s="4" t="str">
        <f>VLOOKUP(A25,HOP!A:L,12,0)</f>
        <v>102.52</v>
      </c>
      <c r="F25" s="4" t="str">
        <f>VLOOKUP(A25,HOP!A:C,3,0)</f>
        <v>2267933</v>
      </c>
      <c r="G25" s="4">
        <f t="shared" si="0"/>
        <v>0</v>
      </c>
      <c r="H25" s="4" t="str">
        <f t="shared" si="1"/>
        <v>，2267933</v>
      </c>
      <c r="I25" s="4" t="str">
        <f>VLOOKUP(A25,HOP!A:T,20,0)</f>
        <v>直连</v>
      </c>
    </row>
    <row r="26" s="4" customFormat="1" spans="1:9">
      <c r="A26" s="4">
        <v>16399073871</v>
      </c>
      <c r="B26" s="5">
        <v>44467</v>
      </c>
      <c r="C26" s="5">
        <v>44468</v>
      </c>
      <c r="D26" s="4">
        <v>198.94</v>
      </c>
      <c r="E26" s="4" t="str">
        <f>VLOOKUP(A26,HOP!A:L,12,0)</f>
        <v>198.94</v>
      </c>
      <c r="F26" s="4" t="str">
        <f>VLOOKUP(A26,HOP!A:C,3,0)</f>
        <v>2267983</v>
      </c>
      <c r="G26" s="4">
        <f t="shared" si="0"/>
        <v>0</v>
      </c>
      <c r="H26" s="4" t="str">
        <f t="shared" si="1"/>
        <v>，2267983</v>
      </c>
      <c r="I26" s="4" t="str">
        <f>VLOOKUP(A26,HOP!A:T,20,0)</f>
        <v>直连</v>
      </c>
    </row>
    <row r="27" s="4" customFormat="1" spans="1:9">
      <c r="A27" s="4">
        <v>16399290003</v>
      </c>
      <c r="B27" s="5">
        <v>44467</v>
      </c>
      <c r="C27" s="5">
        <v>44468</v>
      </c>
      <c r="D27" s="4">
        <v>158.53</v>
      </c>
      <c r="E27" s="4" t="str">
        <f>VLOOKUP(A27,HOP!A:L,12,0)</f>
        <v>158.53</v>
      </c>
      <c r="F27" s="4" t="str">
        <f>VLOOKUP(A27,HOP!A:C,3,0)</f>
        <v>2268035</v>
      </c>
      <c r="G27" s="4">
        <f t="shared" si="0"/>
        <v>0</v>
      </c>
      <c r="H27" s="4" t="str">
        <f t="shared" si="1"/>
        <v>，2268035</v>
      </c>
      <c r="I27" s="4" t="str">
        <f>VLOOKUP(A27,HOP!A:T,20,0)</f>
        <v>直连</v>
      </c>
    </row>
    <row r="28" s="4" customFormat="1" spans="1:9">
      <c r="A28" s="4">
        <v>16399424572</v>
      </c>
      <c r="B28" s="5">
        <v>44467</v>
      </c>
      <c r="C28" s="5">
        <v>44468</v>
      </c>
      <c r="D28" s="4">
        <v>182.36</v>
      </c>
      <c r="E28" s="4" t="str">
        <f>VLOOKUP(A28,HOP!A:L,12,0)</f>
        <v>182.36</v>
      </c>
      <c r="F28" s="4" t="str">
        <f>VLOOKUP(A28,HOP!A:C,3,0)</f>
        <v>2268068</v>
      </c>
      <c r="G28" s="4">
        <f t="shared" si="0"/>
        <v>0</v>
      </c>
      <c r="H28" s="4" t="str">
        <f t="shared" si="1"/>
        <v>，2268068</v>
      </c>
      <c r="I28" s="4" t="str">
        <f>VLOOKUP(A28,HOP!A:T,20,0)</f>
        <v>直连</v>
      </c>
    </row>
    <row r="29" s="4" customFormat="1" spans="1:9">
      <c r="A29" s="4">
        <v>16399703726</v>
      </c>
      <c r="B29" s="5">
        <v>44467</v>
      </c>
      <c r="C29" s="5">
        <v>44468</v>
      </c>
      <c r="D29" s="4">
        <v>182.36</v>
      </c>
      <c r="E29" s="4" t="str">
        <f>VLOOKUP(A29,HOP!A:L,12,0)</f>
        <v>182.36</v>
      </c>
      <c r="F29" s="4" t="str">
        <f>VLOOKUP(A29,HOP!A:C,3,0)</f>
        <v>2268124</v>
      </c>
      <c r="G29" s="4">
        <f t="shared" si="0"/>
        <v>0</v>
      </c>
      <c r="H29" s="4" t="str">
        <f t="shared" si="1"/>
        <v>，2268124</v>
      </c>
      <c r="I29" s="4" t="str">
        <f>VLOOKUP(A29,HOP!A:T,20,0)</f>
        <v>直连</v>
      </c>
    </row>
    <row r="30" s="4" customFormat="1" spans="1:9">
      <c r="A30" s="4">
        <v>16399838147</v>
      </c>
      <c r="B30" s="5">
        <v>44467</v>
      </c>
      <c r="C30" s="5">
        <v>44468</v>
      </c>
      <c r="D30" s="4">
        <v>385.93</v>
      </c>
      <c r="E30" s="4" t="str">
        <f>VLOOKUP(A30,HOP!A:L,12,0)</f>
        <v>385.93</v>
      </c>
      <c r="F30" s="4" t="str">
        <f>VLOOKUP(A30,HOP!A:C,3,0)</f>
        <v>2268154</v>
      </c>
      <c r="G30" s="4">
        <f t="shared" si="0"/>
        <v>0</v>
      </c>
      <c r="H30" s="4" t="str">
        <f t="shared" si="1"/>
        <v>，2268154</v>
      </c>
      <c r="I30" s="4" t="str">
        <f>VLOOKUP(A30,HOP!A:T,20,0)</f>
        <v>直连</v>
      </c>
    </row>
    <row r="31" s="4" customFormat="1" spans="1:9">
      <c r="A31" s="4">
        <v>16399845111</v>
      </c>
      <c r="B31" s="5">
        <v>44467</v>
      </c>
      <c r="C31" s="5">
        <v>44468</v>
      </c>
      <c r="D31" s="4">
        <v>263.38</v>
      </c>
      <c r="E31" s="4" t="str">
        <f>VLOOKUP(A31,HOP!A:L,12,0)</f>
        <v>263.38</v>
      </c>
      <c r="F31" s="4" t="str">
        <f>VLOOKUP(A31,HOP!A:C,3,0)</f>
        <v>2268156</v>
      </c>
      <c r="G31" s="4">
        <f t="shared" si="0"/>
        <v>0</v>
      </c>
      <c r="H31" s="4" t="str">
        <f t="shared" si="1"/>
        <v>，2268156</v>
      </c>
      <c r="I31" s="4" t="str">
        <f>VLOOKUP(A31,HOP!A:T,20,0)</f>
        <v>直连</v>
      </c>
    </row>
    <row r="32" s="4" customFormat="1" spans="1:9">
      <c r="A32" s="4">
        <v>16399846228</v>
      </c>
      <c r="B32" s="5">
        <v>44467</v>
      </c>
      <c r="C32" s="5">
        <v>44468</v>
      </c>
      <c r="D32" s="4">
        <v>227.9</v>
      </c>
      <c r="E32" s="4" t="str">
        <f>VLOOKUP(A32,HOP!A:L,12,0)</f>
        <v>227.90</v>
      </c>
      <c r="F32" s="4" t="str">
        <f>VLOOKUP(A32,HOP!A:C,3,0)</f>
        <v>2268159</v>
      </c>
      <c r="G32" s="4">
        <f t="shared" si="0"/>
        <v>0</v>
      </c>
      <c r="H32" s="4" t="str">
        <f t="shared" si="1"/>
        <v>，2268159</v>
      </c>
      <c r="I32" s="4" t="str">
        <f>VLOOKUP(A32,HOP!A:T,20,0)</f>
        <v>直连</v>
      </c>
    </row>
    <row r="33" s="4" customFormat="1" spans="1:9">
      <c r="A33" s="4">
        <v>16399853146</v>
      </c>
      <c r="B33" s="5">
        <v>44467</v>
      </c>
      <c r="C33" s="5">
        <v>44468</v>
      </c>
      <c r="D33" s="4">
        <v>348.62</v>
      </c>
      <c r="E33" s="4" t="str">
        <f>VLOOKUP(A33,HOP!A:L,12,0)</f>
        <v>348.62</v>
      </c>
      <c r="F33" s="4" t="str">
        <f>VLOOKUP(A33,HOP!A:C,3,0)</f>
        <v>2268161</v>
      </c>
      <c r="G33" s="4">
        <f t="shared" si="0"/>
        <v>0</v>
      </c>
      <c r="H33" s="4" t="str">
        <f t="shared" si="1"/>
        <v>，2268161</v>
      </c>
      <c r="I33" s="4" t="str">
        <f>VLOOKUP(A33,HOP!A:T,20,0)</f>
        <v>直连</v>
      </c>
    </row>
    <row r="34" s="4" customFormat="1" spans="1:9">
      <c r="A34" s="4">
        <v>16399866794</v>
      </c>
      <c r="B34" s="5">
        <v>44467</v>
      </c>
      <c r="C34" s="5">
        <v>44468</v>
      </c>
      <c r="D34" s="4">
        <v>131.15</v>
      </c>
      <c r="E34" s="4" t="str">
        <f>VLOOKUP(A34,HOP!A:L,12,0)</f>
        <v>131.15</v>
      </c>
      <c r="F34" s="4" t="str">
        <f>VLOOKUP(A34,HOP!A:C,3,0)</f>
        <v>2268164</v>
      </c>
      <c r="G34" s="4">
        <f t="shared" si="0"/>
        <v>0</v>
      </c>
      <c r="H34" s="4" t="str">
        <f t="shared" si="1"/>
        <v>，2268164</v>
      </c>
      <c r="I34" s="4" t="str">
        <f>VLOOKUP(A34,HOP!A:T,20,0)</f>
        <v>直连</v>
      </c>
    </row>
    <row r="35" s="4" customFormat="1" spans="1:9">
      <c r="A35" s="4">
        <v>16399891441</v>
      </c>
      <c r="B35" s="5">
        <v>44467</v>
      </c>
      <c r="C35" s="5">
        <v>44468</v>
      </c>
      <c r="D35" s="4">
        <v>197.48</v>
      </c>
      <c r="E35" s="4" t="str">
        <f>VLOOKUP(A35,HOP!A:L,12,0)</f>
        <v>197.48</v>
      </c>
      <c r="F35" s="4" t="str">
        <f>VLOOKUP(A35,HOP!A:C,3,0)</f>
        <v>2268179</v>
      </c>
      <c r="G35" s="4">
        <f t="shared" si="0"/>
        <v>0</v>
      </c>
      <c r="H35" s="4" t="str">
        <f t="shared" si="1"/>
        <v>，2268179</v>
      </c>
      <c r="I35" s="4" t="str">
        <f>VLOOKUP(A35,HOP!A:T,20,0)</f>
        <v>直连</v>
      </c>
    </row>
    <row r="36" s="4" customFormat="1" spans="1:9">
      <c r="A36" s="4">
        <v>16399926708</v>
      </c>
      <c r="B36" s="5">
        <v>44467</v>
      </c>
      <c r="C36" s="5">
        <v>44468</v>
      </c>
      <c r="D36" s="4">
        <v>395.6</v>
      </c>
      <c r="E36" s="4" t="str">
        <f>VLOOKUP(A36,HOP!A:L,12,0)</f>
        <v>395.60</v>
      </c>
      <c r="F36" s="4" t="str">
        <f>VLOOKUP(A36,HOP!A:C,3,0)</f>
        <v>2268185</v>
      </c>
      <c r="G36" s="4">
        <f t="shared" si="0"/>
        <v>0</v>
      </c>
      <c r="H36" s="4" t="str">
        <f t="shared" si="1"/>
        <v>，2268185</v>
      </c>
      <c r="I36" s="4" t="str">
        <f>VLOOKUP(A36,HOP!A:T,20,0)</f>
        <v>直连</v>
      </c>
    </row>
    <row r="37" s="4" customFormat="1" spans="1:9">
      <c r="A37" s="4">
        <v>16399890110</v>
      </c>
      <c r="B37" s="5">
        <v>44467</v>
      </c>
      <c r="C37" s="5">
        <v>44468</v>
      </c>
      <c r="D37" s="4">
        <v>395.6</v>
      </c>
      <c r="E37" s="4" t="str">
        <f>VLOOKUP(A37,HOP!A:L,12,0)</f>
        <v>395.60</v>
      </c>
      <c r="F37" s="4" t="str">
        <f>VLOOKUP(A37,HOP!A:C,3,0)</f>
        <v>2268172</v>
      </c>
      <c r="G37" s="4">
        <f t="shared" si="0"/>
        <v>0</v>
      </c>
      <c r="H37" s="4" t="str">
        <f t="shared" si="1"/>
        <v>，2268172</v>
      </c>
      <c r="I37" s="4" t="str">
        <f>VLOOKUP(A37,HOP!A:T,20,0)</f>
        <v>直连</v>
      </c>
    </row>
    <row r="39" spans="4:4">
      <c r="D39" s="4">
        <f>SUM(D2:D38)</f>
        <v>9190.62</v>
      </c>
    </row>
    <row r="40" spans="4:4">
      <c r="D40" s="4" t="s">
        <v>139</v>
      </c>
    </row>
    <row r="43" spans="1:1">
      <c r="A43" s="4" t="s">
        <v>140</v>
      </c>
    </row>
    <row r="44" spans="1:1">
      <c r="A44" s="4" t="s">
        <v>141</v>
      </c>
    </row>
  </sheetData>
  <autoFilter ref="A1:XFD40">
    <filterColumn colId="3">
      <filters blank="1">
        <filter val="102.52"/>
        <filter val="158.53"/>
        <filter val="211.93"/>
        <filter val="385.93"/>
        <filter val="198.94"/>
        <filter val="131.15"/>
        <filter val="350.16"/>
        <filter val="511.16"/>
        <filter val="173.57"/>
        <filter val="409.57"/>
        <filter val="180.58"/>
        <filter val="227.18"/>
        <filter val="543.58"/>
        <filter val="9190.62 CNY"/>
        <filter val="348.62"/>
        <filter val="175.23"/>
        <filter val="123.64"/>
        <filter val="395.6"/>
        <filter val="298.26"/>
        <filter val="181.9"/>
        <filter val="227.9"/>
        <filter val="9190.62"/>
        <filter val="182.36"/>
        <filter val="263.38"/>
        <filter val="139"/>
        <filter val="271.79"/>
        <filter val="123.83"/>
        <filter val="709.05"/>
        <filter val="197.48"/>
        <filter val="708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142</v>
      </c>
      <c r="B1" s="2" t="s">
        <v>143</v>
      </c>
      <c r="C1" s="2" t="s">
        <v>144</v>
      </c>
      <c r="D1" s="2" t="s">
        <v>145</v>
      </c>
      <c r="E1" s="2" t="s">
        <v>13</v>
      </c>
      <c r="F1" s="2" t="s">
        <v>5</v>
      </c>
      <c r="G1" s="2" t="s">
        <v>6</v>
      </c>
      <c r="H1" s="2" t="s">
        <v>146</v>
      </c>
      <c r="I1" s="2" t="s">
        <v>147</v>
      </c>
      <c r="J1" s="2" t="s">
        <v>148</v>
      </c>
      <c r="K1" s="2" t="s">
        <v>149</v>
      </c>
      <c r="L1" s="2" t="s">
        <v>150</v>
      </c>
      <c r="M1" s="2" t="s">
        <v>151</v>
      </c>
      <c r="N1" s="2" t="s">
        <v>152</v>
      </c>
      <c r="O1" s="2" t="s">
        <v>153</v>
      </c>
      <c r="P1" s="2" t="s">
        <v>154</v>
      </c>
      <c r="Q1" s="2" t="s">
        <v>155</v>
      </c>
      <c r="R1" s="2" t="s">
        <v>156</v>
      </c>
      <c r="S1" s="2" t="s">
        <v>157</v>
      </c>
      <c r="T1" s="2" t="s">
        <v>158</v>
      </c>
    </row>
    <row r="2" s="1" customFormat="1" spans="1:20">
      <c r="A2" s="3">
        <v>16399926708</v>
      </c>
      <c r="B2" s="1" t="s">
        <v>159</v>
      </c>
      <c r="C2" s="1" t="s">
        <v>160</v>
      </c>
      <c r="D2" s="1" t="s">
        <v>161</v>
      </c>
      <c r="E2" s="1" t="s">
        <v>136</v>
      </c>
      <c r="F2" s="1" t="s">
        <v>159</v>
      </c>
      <c r="G2" s="1" t="s">
        <v>162</v>
      </c>
      <c r="H2" s="1" t="s">
        <v>163</v>
      </c>
      <c r="I2" s="1" t="s">
        <v>164</v>
      </c>
      <c r="J2" s="1" t="s">
        <v>165</v>
      </c>
      <c r="K2" s="1" t="s">
        <v>164</v>
      </c>
      <c r="L2" s="1" t="s">
        <v>164</v>
      </c>
      <c r="M2" s="1" t="s">
        <v>166</v>
      </c>
      <c r="N2" s="1" t="s">
        <v>166</v>
      </c>
      <c r="O2" s="1" t="s">
        <v>167</v>
      </c>
      <c r="P2" s="1" t="s">
        <v>168</v>
      </c>
      <c r="Q2" s="1" t="s">
        <v>169</v>
      </c>
      <c r="R2" s="1" t="s">
        <v>170</v>
      </c>
      <c r="S2" s="1" t="s">
        <v>171</v>
      </c>
      <c r="T2" s="1" t="s">
        <v>172</v>
      </c>
    </row>
    <row r="3" s="1" customFormat="1" spans="1:20">
      <c r="A3" s="3">
        <v>16399891441</v>
      </c>
      <c r="B3" s="1" t="s">
        <v>159</v>
      </c>
      <c r="C3" s="1" t="s">
        <v>173</v>
      </c>
      <c r="D3" s="1" t="s">
        <v>174</v>
      </c>
      <c r="E3" s="1" t="s">
        <v>132</v>
      </c>
      <c r="F3" s="1" t="s">
        <v>159</v>
      </c>
      <c r="G3" s="1" t="s">
        <v>162</v>
      </c>
      <c r="H3" s="1" t="s">
        <v>163</v>
      </c>
      <c r="I3" s="1" t="s">
        <v>175</v>
      </c>
      <c r="J3" s="1" t="s">
        <v>165</v>
      </c>
      <c r="K3" s="1" t="s">
        <v>175</v>
      </c>
      <c r="L3" s="1" t="s">
        <v>175</v>
      </c>
      <c r="M3" s="1" t="s">
        <v>166</v>
      </c>
      <c r="N3" s="1" t="s">
        <v>166</v>
      </c>
      <c r="O3" s="1" t="s">
        <v>167</v>
      </c>
      <c r="P3" s="1" t="s">
        <v>168</v>
      </c>
      <c r="Q3" s="1" t="s">
        <v>176</v>
      </c>
      <c r="R3" s="1" t="s">
        <v>170</v>
      </c>
      <c r="S3" s="1" t="s">
        <v>171</v>
      </c>
      <c r="T3" s="1" t="s">
        <v>172</v>
      </c>
    </row>
    <row r="4" s="1" customFormat="1" spans="1:20">
      <c r="A4" s="3">
        <v>16399890110</v>
      </c>
      <c r="B4" s="1" t="s">
        <v>159</v>
      </c>
      <c r="C4" s="1" t="s">
        <v>177</v>
      </c>
      <c r="D4" s="1" t="s">
        <v>161</v>
      </c>
      <c r="E4" s="1" t="s">
        <v>137</v>
      </c>
      <c r="F4" s="1" t="s">
        <v>159</v>
      </c>
      <c r="G4" s="1" t="s">
        <v>162</v>
      </c>
      <c r="H4" s="1" t="s">
        <v>163</v>
      </c>
      <c r="I4" s="1" t="s">
        <v>164</v>
      </c>
      <c r="J4" s="1" t="s">
        <v>165</v>
      </c>
      <c r="K4" s="1" t="s">
        <v>164</v>
      </c>
      <c r="L4" s="1" t="s">
        <v>164</v>
      </c>
      <c r="M4" s="1" t="s">
        <v>166</v>
      </c>
      <c r="N4" s="1" t="s">
        <v>166</v>
      </c>
      <c r="O4" s="1" t="s">
        <v>167</v>
      </c>
      <c r="P4" s="1" t="s">
        <v>168</v>
      </c>
      <c r="Q4" s="1" t="s">
        <v>178</v>
      </c>
      <c r="R4" s="1" t="s">
        <v>170</v>
      </c>
      <c r="S4" s="1" t="s">
        <v>171</v>
      </c>
      <c r="T4" s="1" t="s">
        <v>172</v>
      </c>
    </row>
    <row r="5" s="1" customFormat="1" spans="1:20">
      <c r="A5" s="3">
        <v>16399866794</v>
      </c>
      <c r="B5" s="1" t="s">
        <v>159</v>
      </c>
      <c r="C5" s="1" t="s">
        <v>179</v>
      </c>
      <c r="D5" s="1" t="s">
        <v>180</v>
      </c>
      <c r="E5" s="1" t="s">
        <v>129</v>
      </c>
      <c r="F5" s="1" t="s">
        <v>159</v>
      </c>
      <c r="G5" s="1" t="s">
        <v>162</v>
      </c>
      <c r="H5" s="1" t="s">
        <v>163</v>
      </c>
      <c r="I5" s="1" t="s">
        <v>181</v>
      </c>
      <c r="J5" s="1" t="s">
        <v>165</v>
      </c>
      <c r="K5" s="1" t="s">
        <v>181</v>
      </c>
      <c r="L5" s="1" t="s">
        <v>181</v>
      </c>
      <c r="M5" s="1" t="s">
        <v>166</v>
      </c>
      <c r="N5" s="1" t="s">
        <v>166</v>
      </c>
      <c r="O5" s="1" t="s">
        <v>167</v>
      </c>
      <c r="P5" s="1" t="s">
        <v>168</v>
      </c>
      <c r="Q5" s="1" t="s">
        <v>182</v>
      </c>
      <c r="R5" s="1" t="s">
        <v>170</v>
      </c>
      <c r="S5" s="1" t="s">
        <v>171</v>
      </c>
      <c r="T5" s="1" t="s">
        <v>172</v>
      </c>
    </row>
    <row r="6" s="1" customFormat="1" spans="1:20">
      <c r="A6" s="3">
        <v>16399853146</v>
      </c>
      <c r="B6" s="1" t="s">
        <v>159</v>
      </c>
      <c r="C6" s="1" t="s">
        <v>183</v>
      </c>
      <c r="D6" s="1" t="s">
        <v>184</v>
      </c>
      <c r="E6" s="1" t="s">
        <v>125</v>
      </c>
      <c r="F6" s="1" t="s">
        <v>159</v>
      </c>
      <c r="G6" s="1" t="s">
        <v>162</v>
      </c>
      <c r="H6" s="1" t="s">
        <v>163</v>
      </c>
      <c r="I6" s="1" t="s">
        <v>185</v>
      </c>
      <c r="J6" s="1" t="s">
        <v>165</v>
      </c>
      <c r="K6" s="1" t="s">
        <v>185</v>
      </c>
      <c r="L6" s="1" t="s">
        <v>185</v>
      </c>
      <c r="M6" s="1" t="s">
        <v>166</v>
      </c>
      <c r="N6" s="1" t="s">
        <v>166</v>
      </c>
      <c r="O6" s="1" t="s">
        <v>167</v>
      </c>
      <c r="P6" s="1" t="s">
        <v>168</v>
      </c>
      <c r="Q6" s="1" t="s">
        <v>186</v>
      </c>
      <c r="R6" s="1" t="s">
        <v>170</v>
      </c>
      <c r="S6" s="1" t="s">
        <v>171</v>
      </c>
      <c r="T6" s="1" t="s">
        <v>172</v>
      </c>
    </row>
    <row r="7" s="1" customFormat="1" spans="1:20">
      <c r="A7" s="3">
        <v>16399846228</v>
      </c>
      <c r="B7" s="1" t="s">
        <v>159</v>
      </c>
      <c r="C7" s="1" t="s">
        <v>187</v>
      </c>
      <c r="D7" s="1" t="s">
        <v>188</v>
      </c>
      <c r="E7" s="1" t="s">
        <v>122</v>
      </c>
      <c r="F7" s="1" t="s">
        <v>159</v>
      </c>
      <c r="G7" s="1" t="s">
        <v>162</v>
      </c>
      <c r="H7" s="1" t="s">
        <v>163</v>
      </c>
      <c r="I7" s="1" t="s">
        <v>189</v>
      </c>
      <c r="J7" s="1" t="s">
        <v>165</v>
      </c>
      <c r="K7" s="1" t="s">
        <v>189</v>
      </c>
      <c r="L7" s="1" t="s">
        <v>189</v>
      </c>
      <c r="M7" s="1" t="s">
        <v>166</v>
      </c>
      <c r="N7" s="1" t="s">
        <v>166</v>
      </c>
      <c r="O7" s="1" t="s">
        <v>167</v>
      </c>
      <c r="P7" s="1" t="s">
        <v>168</v>
      </c>
      <c r="Q7" s="1" t="s">
        <v>190</v>
      </c>
      <c r="R7" s="1" t="s">
        <v>170</v>
      </c>
      <c r="S7" s="1" t="s">
        <v>171</v>
      </c>
      <c r="T7" s="1" t="s">
        <v>172</v>
      </c>
    </row>
    <row r="8" s="1" customFormat="1" spans="1:20">
      <c r="A8" s="3">
        <v>16399845111</v>
      </c>
      <c r="B8" s="1" t="s">
        <v>159</v>
      </c>
      <c r="C8" s="1" t="s">
        <v>191</v>
      </c>
      <c r="D8" s="1" t="s">
        <v>192</v>
      </c>
      <c r="E8" s="1" t="s">
        <v>119</v>
      </c>
      <c r="F8" s="1" t="s">
        <v>159</v>
      </c>
      <c r="G8" s="1" t="s">
        <v>162</v>
      </c>
      <c r="H8" s="1" t="s">
        <v>163</v>
      </c>
      <c r="I8" s="1" t="s">
        <v>193</v>
      </c>
      <c r="J8" s="1" t="s">
        <v>165</v>
      </c>
      <c r="K8" s="1" t="s">
        <v>193</v>
      </c>
      <c r="L8" s="1" t="s">
        <v>193</v>
      </c>
      <c r="M8" s="1" t="s">
        <v>166</v>
      </c>
      <c r="N8" s="1" t="s">
        <v>166</v>
      </c>
      <c r="O8" s="1" t="s">
        <v>167</v>
      </c>
      <c r="P8" s="1" t="s">
        <v>168</v>
      </c>
      <c r="Q8" s="1" t="s">
        <v>194</v>
      </c>
      <c r="R8" s="1" t="s">
        <v>170</v>
      </c>
      <c r="S8" s="1" t="s">
        <v>171</v>
      </c>
      <c r="T8" s="1" t="s">
        <v>172</v>
      </c>
    </row>
    <row r="9" s="1" customFormat="1" spans="1:20">
      <c r="A9" s="3">
        <v>16399838147</v>
      </c>
      <c r="B9" s="1" t="s">
        <v>159</v>
      </c>
      <c r="C9" s="1" t="s">
        <v>195</v>
      </c>
      <c r="D9" s="1" t="s">
        <v>196</v>
      </c>
      <c r="E9" s="1" t="s">
        <v>116</v>
      </c>
      <c r="F9" s="1" t="s">
        <v>159</v>
      </c>
      <c r="G9" s="1" t="s">
        <v>162</v>
      </c>
      <c r="H9" s="1" t="s">
        <v>163</v>
      </c>
      <c r="I9" s="1" t="s">
        <v>197</v>
      </c>
      <c r="J9" s="1" t="s">
        <v>165</v>
      </c>
      <c r="K9" s="1" t="s">
        <v>197</v>
      </c>
      <c r="L9" s="1" t="s">
        <v>197</v>
      </c>
      <c r="M9" s="1" t="s">
        <v>166</v>
      </c>
      <c r="N9" s="1" t="s">
        <v>166</v>
      </c>
      <c r="O9" s="1" t="s">
        <v>167</v>
      </c>
      <c r="P9" s="1" t="s">
        <v>168</v>
      </c>
      <c r="Q9" s="1" t="s">
        <v>198</v>
      </c>
      <c r="R9" s="1" t="s">
        <v>170</v>
      </c>
      <c r="S9" s="1" t="s">
        <v>171</v>
      </c>
      <c r="T9" s="1" t="s">
        <v>172</v>
      </c>
    </row>
    <row r="10" s="1" customFormat="1" spans="1:20">
      <c r="A10" s="3">
        <v>16399703726</v>
      </c>
      <c r="B10" s="1" t="s">
        <v>159</v>
      </c>
      <c r="C10" s="1" t="s">
        <v>199</v>
      </c>
      <c r="D10" s="1" t="s">
        <v>200</v>
      </c>
      <c r="E10" s="1" t="s">
        <v>201</v>
      </c>
      <c r="F10" s="1" t="s">
        <v>159</v>
      </c>
      <c r="G10" s="1" t="s">
        <v>162</v>
      </c>
      <c r="H10" s="1" t="s">
        <v>163</v>
      </c>
      <c r="I10" s="1" t="s">
        <v>202</v>
      </c>
      <c r="J10" s="1" t="s">
        <v>165</v>
      </c>
      <c r="K10" s="1" t="s">
        <v>202</v>
      </c>
      <c r="L10" s="1" t="s">
        <v>202</v>
      </c>
      <c r="M10" s="1" t="s">
        <v>166</v>
      </c>
      <c r="N10" s="1" t="s">
        <v>166</v>
      </c>
      <c r="O10" s="1" t="s">
        <v>167</v>
      </c>
      <c r="P10" s="1" t="s">
        <v>168</v>
      </c>
      <c r="Q10" s="1" t="s">
        <v>203</v>
      </c>
      <c r="R10" s="1" t="s">
        <v>170</v>
      </c>
      <c r="S10" s="1" t="s">
        <v>171</v>
      </c>
      <c r="T10" s="1" t="s">
        <v>172</v>
      </c>
    </row>
    <row r="11" s="1" customFormat="1" spans="1:20">
      <c r="A11" s="3">
        <v>16399424572</v>
      </c>
      <c r="B11" s="1" t="s">
        <v>159</v>
      </c>
      <c r="C11" s="1" t="s">
        <v>204</v>
      </c>
      <c r="D11" s="1" t="s">
        <v>200</v>
      </c>
      <c r="E11" s="1" t="s">
        <v>205</v>
      </c>
      <c r="F11" s="1" t="s">
        <v>159</v>
      </c>
      <c r="G11" s="1" t="s">
        <v>162</v>
      </c>
      <c r="H11" s="1" t="s">
        <v>163</v>
      </c>
      <c r="I11" s="1" t="s">
        <v>202</v>
      </c>
      <c r="J11" s="1" t="s">
        <v>165</v>
      </c>
      <c r="K11" s="1" t="s">
        <v>202</v>
      </c>
      <c r="L11" s="1" t="s">
        <v>202</v>
      </c>
      <c r="M11" s="1" t="s">
        <v>166</v>
      </c>
      <c r="N11" s="1" t="s">
        <v>166</v>
      </c>
      <c r="O11" s="1" t="s">
        <v>167</v>
      </c>
      <c r="P11" s="1" t="s">
        <v>168</v>
      </c>
      <c r="Q11" s="1" t="s">
        <v>206</v>
      </c>
      <c r="R11" s="1" t="s">
        <v>170</v>
      </c>
      <c r="S11" s="1" t="s">
        <v>171</v>
      </c>
      <c r="T11" s="1" t="s">
        <v>172</v>
      </c>
    </row>
    <row r="12" s="1" customFormat="1" spans="1:20">
      <c r="A12" s="3">
        <v>16399290003</v>
      </c>
      <c r="B12" s="1" t="s">
        <v>159</v>
      </c>
      <c r="C12" s="1" t="s">
        <v>207</v>
      </c>
      <c r="D12" s="1" t="s">
        <v>208</v>
      </c>
      <c r="E12" s="1" t="s">
        <v>110</v>
      </c>
      <c r="F12" s="1" t="s">
        <v>159</v>
      </c>
      <c r="G12" s="1" t="s">
        <v>162</v>
      </c>
      <c r="H12" s="1" t="s">
        <v>163</v>
      </c>
      <c r="I12" s="1" t="s">
        <v>209</v>
      </c>
      <c r="J12" s="1" t="s">
        <v>165</v>
      </c>
      <c r="K12" s="1" t="s">
        <v>209</v>
      </c>
      <c r="L12" s="1" t="s">
        <v>209</v>
      </c>
      <c r="M12" s="1" t="s">
        <v>166</v>
      </c>
      <c r="N12" s="1" t="s">
        <v>166</v>
      </c>
      <c r="O12" s="1" t="s">
        <v>167</v>
      </c>
      <c r="P12" s="1" t="s">
        <v>168</v>
      </c>
      <c r="Q12" s="1" t="s">
        <v>210</v>
      </c>
      <c r="R12" s="1" t="s">
        <v>170</v>
      </c>
      <c r="S12" s="1" t="s">
        <v>171</v>
      </c>
      <c r="T12" s="1" t="s">
        <v>172</v>
      </c>
    </row>
    <row r="13" s="1" customFormat="1" spans="1:20">
      <c r="A13" s="3">
        <v>16399073871</v>
      </c>
      <c r="B13" s="1" t="s">
        <v>159</v>
      </c>
      <c r="C13" s="1" t="s">
        <v>211</v>
      </c>
      <c r="D13" s="1" t="s">
        <v>212</v>
      </c>
      <c r="E13" s="1" t="s">
        <v>107</v>
      </c>
      <c r="F13" s="1" t="s">
        <v>159</v>
      </c>
      <c r="G13" s="1" t="s">
        <v>162</v>
      </c>
      <c r="H13" s="1" t="s">
        <v>163</v>
      </c>
      <c r="I13" s="1" t="s">
        <v>213</v>
      </c>
      <c r="J13" s="1" t="s">
        <v>165</v>
      </c>
      <c r="K13" s="1" t="s">
        <v>213</v>
      </c>
      <c r="L13" s="1" t="s">
        <v>213</v>
      </c>
      <c r="M13" s="1" t="s">
        <v>166</v>
      </c>
      <c r="N13" s="1" t="s">
        <v>166</v>
      </c>
      <c r="O13" s="1" t="s">
        <v>167</v>
      </c>
      <c r="P13" s="1" t="s">
        <v>168</v>
      </c>
      <c r="Q13" s="1" t="s">
        <v>214</v>
      </c>
      <c r="R13" s="1" t="s">
        <v>170</v>
      </c>
      <c r="S13" s="1" t="s">
        <v>171</v>
      </c>
      <c r="T13" s="1" t="s">
        <v>172</v>
      </c>
    </row>
    <row r="14" s="1" customFormat="1" spans="1:20">
      <c r="A14" s="3">
        <v>16398782946</v>
      </c>
      <c r="B14" s="1" t="s">
        <v>159</v>
      </c>
      <c r="C14" s="1" t="s">
        <v>215</v>
      </c>
      <c r="D14" s="1" t="s">
        <v>216</v>
      </c>
      <c r="E14" s="1" t="s">
        <v>104</v>
      </c>
      <c r="F14" s="1" t="s">
        <v>159</v>
      </c>
      <c r="G14" s="1" t="s">
        <v>162</v>
      </c>
      <c r="H14" s="1" t="s">
        <v>163</v>
      </c>
      <c r="I14" s="1" t="s">
        <v>217</v>
      </c>
      <c r="J14" s="1" t="s">
        <v>165</v>
      </c>
      <c r="K14" s="1" t="s">
        <v>217</v>
      </c>
      <c r="L14" s="1" t="s">
        <v>217</v>
      </c>
      <c r="M14" s="1" t="s">
        <v>166</v>
      </c>
      <c r="N14" s="1" t="s">
        <v>166</v>
      </c>
      <c r="O14" s="1" t="s">
        <v>167</v>
      </c>
      <c r="P14" s="1" t="s">
        <v>168</v>
      </c>
      <c r="Q14" s="1" t="s">
        <v>218</v>
      </c>
      <c r="R14" s="1" t="s">
        <v>170</v>
      </c>
      <c r="S14" s="1" t="s">
        <v>171</v>
      </c>
      <c r="T14" s="1" t="s">
        <v>172</v>
      </c>
    </row>
    <row r="15" s="1" customFormat="1" spans="1:20">
      <c r="A15" s="3">
        <v>16398625541</v>
      </c>
      <c r="B15" s="1" t="s">
        <v>159</v>
      </c>
      <c r="C15" s="1" t="s">
        <v>219</v>
      </c>
      <c r="D15" s="1" t="s">
        <v>200</v>
      </c>
      <c r="E15" s="1" t="s">
        <v>220</v>
      </c>
      <c r="F15" s="1" t="s">
        <v>159</v>
      </c>
      <c r="G15" s="1" t="s">
        <v>162</v>
      </c>
      <c r="H15" s="1" t="s">
        <v>163</v>
      </c>
      <c r="I15" s="1" t="s">
        <v>202</v>
      </c>
      <c r="J15" s="1" t="s">
        <v>165</v>
      </c>
      <c r="K15" s="1" t="s">
        <v>202</v>
      </c>
      <c r="L15" s="1" t="s">
        <v>202</v>
      </c>
      <c r="M15" s="1" t="s">
        <v>166</v>
      </c>
      <c r="N15" s="1" t="s">
        <v>166</v>
      </c>
      <c r="O15" s="1" t="s">
        <v>167</v>
      </c>
      <c r="P15" s="1" t="s">
        <v>168</v>
      </c>
      <c r="Q15" s="1" t="s">
        <v>221</v>
      </c>
      <c r="R15" s="1" t="s">
        <v>170</v>
      </c>
      <c r="S15" s="1" t="s">
        <v>171</v>
      </c>
      <c r="T15" s="1" t="s">
        <v>172</v>
      </c>
    </row>
    <row r="16" s="1" customFormat="1" spans="1:20">
      <c r="A16" s="3">
        <v>16398433906</v>
      </c>
      <c r="B16" s="1" t="s">
        <v>159</v>
      </c>
      <c r="C16" s="1" t="s">
        <v>222</v>
      </c>
      <c r="D16" s="1" t="s">
        <v>223</v>
      </c>
      <c r="E16" s="1" t="s">
        <v>97</v>
      </c>
      <c r="F16" s="1" t="s">
        <v>159</v>
      </c>
      <c r="G16" s="1" t="s">
        <v>162</v>
      </c>
      <c r="H16" s="1" t="s">
        <v>163</v>
      </c>
      <c r="I16" s="1" t="s">
        <v>224</v>
      </c>
      <c r="J16" s="1" t="s">
        <v>165</v>
      </c>
      <c r="K16" s="1" t="s">
        <v>224</v>
      </c>
      <c r="L16" s="1" t="s">
        <v>224</v>
      </c>
      <c r="M16" s="1" t="s">
        <v>166</v>
      </c>
      <c r="N16" s="1" t="s">
        <v>166</v>
      </c>
      <c r="O16" s="1" t="s">
        <v>167</v>
      </c>
      <c r="P16" s="1" t="s">
        <v>168</v>
      </c>
      <c r="Q16" s="1" t="s">
        <v>225</v>
      </c>
      <c r="R16" s="1" t="s">
        <v>170</v>
      </c>
      <c r="S16" s="1" t="s">
        <v>171</v>
      </c>
      <c r="T16" s="1" t="s">
        <v>172</v>
      </c>
    </row>
    <row r="17" s="1" customFormat="1" spans="1:20">
      <c r="A17" s="3">
        <v>16398256456</v>
      </c>
      <c r="B17" s="1" t="s">
        <v>159</v>
      </c>
      <c r="C17" s="1" t="s">
        <v>226</v>
      </c>
      <c r="D17" s="1" t="s">
        <v>227</v>
      </c>
      <c r="E17" s="1" t="s">
        <v>94</v>
      </c>
      <c r="F17" s="1" t="s">
        <v>159</v>
      </c>
      <c r="G17" s="1" t="s">
        <v>162</v>
      </c>
      <c r="H17" s="1" t="s">
        <v>163</v>
      </c>
      <c r="I17" s="1" t="s">
        <v>228</v>
      </c>
      <c r="J17" s="1" t="s">
        <v>165</v>
      </c>
      <c r="K17" s="1" t="s">
        <v>228</v>
      </c>
      <c r="L17" s="1" t="s">
        <v>228</v>
      </c>
      <c r="M17" s="1" t="s">
        <v>166</v>
      </c>
      <c r="N17" s="1" t="s">
        <v>166</v>
      </c>
      <c r="O17" s="1" t="s">
        <v>167</v>
      </c>
      <c r="P17" s="1" t="s">
        <v>168</v>
      </c>
      <c r="Q17" s="1" t="s">
        <v>229</v>
      </c>
      <c r="R17" s="1" t="s">
        <v>170</v>
      </c>
      <c r="S17" s="1" t="s">
        <v>171</v>
      </c>
      <c r="T17" s="1" t="s">
        <v>172</v>
      </c>
    </row>
    <row r="18" s="1" customFormat="1" spans="1:20">
      <c r="A18" s="3">
        <v>16394611519</v>
      </c>
      <c r="B18" s="1" t="s">
        <v>159</v>
      </c>
      <c r="C18" s="1" t="s">
        <v>230</v>
      </c>
      <c r="D18" s="1" t="s">
        <v>231</v>
      </c>
      <c r="E18" s="1" t="s">
        <v>91</v>
      </c>
      <c r="F18" s="1" t="s">
        <v>159</v>
      </c>
      <c r="G18" s="1" t="s">
        <v>162</v>
      </c>
      <c r="H18" s="1" t="s">
        <v>163</v>
      </c>
      <c r="I18" s="1" t="s">
        <v>232</v>
      </c>
      <c r="J18" s="1" t="s">
        <v>165</v>
      </c>
      <c r="K18" s="1" t="s">
        <v>232</v>
      </c>
      <c r="L18" s="1" t="s">
        <v>232</v>
      </c>
      <c r="M18" s="1" t="s">
        <v>166</v>
      </c>
      <c r="N18" s="1" t="s">
        <v>166</v>
      </c>
      <c r="O18" s="1" t="s">
        <v>167</v>
      </c>
      <c r="P18" s="1" t="s">
        <v>168</v>
      </c>
      <c r="Q18" s="1" t="s">
        <v>233</v>
      </c>
      <c r="R18" s="1" t="s">
        <v>170</v>
      </c>
      <c r="S18" s="1" t="s">
        <v>171</v>
      </c>
      <c r="T18" s="1" t="s">
        <v>172</v>
      </c>
    </row>
    <row r="19" s="1" customFormat="1" spans="1:20">
      <c r="A19" s="3">
        <v>16394096776</v>
      </c>
      <c r="B19" s="1" t="s">
        <v>159</v>
      </c>
      <c r="C19" s="1" t="s">
        <v>234</v>
      </c>
      <c r="D19" s="1" t="s">
        <v>235</v>
      </c>
      <c r="E19" s="1" t="s">
        <v>87</v>
      </c>
      <c r="F19" s="1" t="s">
        <v>159</v>
      </c>
      <c r="G19" s="1" t="s">
        <v>162</v>
      </c>
      <c r="H19" s="1" t="s">
        <v>163</v>
      </c>
      <c r="I19" s="1" t="s">
        <v>236</v>
      </c>
      <c r="J19" s="1" t="s">
        <v>165</v>
      </c>
      <c r="K19" s="1" t="s">
        <v>236</v>
      </c>
      <c r="L19" s="1" t="s">
        <v>236</v>
      </c>
      <c r="M19" s="1" t="s">
        <v>166</v>
      </c>
      <c r="N19" s="1" t="s">
        <v>166</v>
      </c>
      <c r="O19" s="1" t="s">
        <v>167</v>
      </c>
      <c r="P19" s="1" t="s">
        <v>168</v>
      </c>
      <c r="Q19" s="1" t="s">
        <v>237</v>
      </c>
      <c r="R19" s="1" t="s">
        <v>170</v>
      </c>
      <c r="S19" s="1" t="s">
        <v>171</v>
      </c>
      <c r="T19" s="1" t="s">
        <v>172</v>
      </c>
    </row>
    <row r="20" s="1" customFormat="1" spans="1:20">
      <c r="A20" s="3">
        <v>16393782583</v>
      </c>
      <c r="B20" s="1" t="s">
        <v>159</v>
      </c>
      <c r="C20" s="1" t="s">
        <v>238</v>
      </c>
      <c r="D20" s="1" t="s">
        <v>239</v>
      </c>
      <c r="E20" s="1" t="s">
        <v>84</v>
      </c>
      <c r="F20" s="1" t="s">
        <v>159</v>
      </c>
      <c r="G20" s="1" t="s">
        <v>162</v>
      </c>
      <c r="H20" s="1" t="s">
        <v>163</v>
      </c>
      <c r="I20" s="1" t="s">
        <v>240</v>
      </c>
      <c r="J20" s="1" t="s">
        <v>165</v>
      </c>
      <c r="K20" s="1" t="s">
        <v>240</v>
      </c>
      <c r="L20" s="1" t="s">
        <v>240</v>
      </c>
      <c r="M20" s="1" t="s">
        <v>166</v>
      </c>
      <c r="N20" s="1" t="s">
        <v>166</v>
      </c>
      <c r="O20" s="1" t="s">
        <v>167</v>
      </c>
      <c r="P20" s="1" t="s">
        <v>168</v>
      </c>
      <c r="Q20" s="1" t="s">
        <v>241</v>
      </c>
      <c r="R20" s="1" t="s">
        <v>170</v>
      </c>
      <c r="S20" s="1" t="s">
        <v>171</v>
      </c>
      <c r="T20" s="1" t="s">
        <v>172</v>
      </c>
    </row>
    <row r="21" s="1" customFormat="1" spans="1:20">
      <c r="A21" s="3">
        <v>16393387075</v>
      </c>
      <c r="B21" s="1" t="s">
        <v>159</v>
      </c>
      <c r="C21" s="1" t="s">
        <v>242</v>
      </c>
      <c r="D21" s="1" t="s">
        <v>243</v>
      </c>
      <c r="E21" s="1" t="s">
        <v>79</v>
      </c>
      <c r="F21" s="1" t="s">
        <v>159</v>
      </c>
      <c r="G21" s="1" t="s">
        <v>162</v>
      </c>
      <c r="H21" s="1" t="s">
        <v>163</v>
      </c>
      <c r="I21" s="1" t="s">
        <v>244</v>
      </c>
      <c r="J21" s="1" t="s">
        <v>165</v>
      </c>
      <c r="K21" s="1" t="s">
        <v>244</v>
      </c>
      <c r="L21" s="1" t="s">
        <v>244</v>
      </c>
      <c r="M21" s="1" t="s">
        <v>166</v>
      </c>
      <c r="N21" s="1" t="s">
        <v>166</v>
      </c>
      <c r="O21" s="1" t="s">
        <v>167</v>
      </c>
      <c r="P21" s="1" t="s">
        <v>168</v>
      </c>
      <c r="Q21" s="1" t="s">
        <v>245</v>
      </c>
      <c r="R21" s="1" t="s">
        <v>170</v>
      </c>
      <c r="S21" s="1" t="s">
        <v>171</v>
      </c>
      <c r="T21" s="1" t="s">
        <v>172</v>
      </c>
    </row>
    <row r="22" s="1" customFormat="1" spans="1:20">
      <c r="A22" s="3">
        <v>16393335259</v>
      </c>
      <c r="B22" s="1" t="s">
        <v>159</v>
      </c>
      <c r="C22" s="1" t="s">
        <v>246</v>
      </c>
      <c r="D22" s="1" t="s">
        <v>247</v>
      </c>
      <c r="E22" s="1" t="s">
        <v>77</v>
      </c>
      <c r="F22" s="1" t="s">
        <v>159</v>
      </c>
      <c r="G22" s="1" t="s">
        <v>162</v>
      </c>
      <c r="H22" s="1" t="s">
        <v>163</v>
      </c>
      <c r="I22" s="1" t="s">
        <v>248</v>
      </c>
      <c r="J22" s="1" t="s">
        <v>165</v>
      </c>
      <c r="K22" s="1" t="s">
        <v>248</v>
      </c>
      <c r="L22" s="1" t="s">
        <v>248</v>
      </c>
      <c r="M22" s="1" t="s">
        <v>166</v>
      </c>
      <c r="N22" s="1" t="s">
        <v>166</v>
      </c>
      <c r="O22" s="1" t="s">
        <v>167</v>
      </c>
      <c r="P22" s="1" t="s">
        <v>168</v>
      </c>
      <c r="Q22" s="1" t="s">
        <v>249</v>
      </c>
      <c r="R22" s="1" t="s">
        <v>170</v>
      </c>
      <c r="S22" s="1" t="s">
        <v>171</v>
      </c>
      <c r="T22" s="1" t="s">
        <v>172</v>
      </c>
    </row>
    <row r="23" s="1" customFormat="1" spans="1:20">
      <c r="A23" s="3">
        <v>16393142073</v>
      </c>
      <c r="B23" s="1" t="s">
        <v>159</v>
      </c>
      <c r="C23" s="1" t="s">
        <v>250</v>
      </c>
      <c r="D23" s="1" t="s">
        <v>251</v>
      </c>
      <c r="E23" s="1" t="s">
        <v>70</v>
      </c>
      <c r="F23" s="1" t="s">
        <v>159</v>
      </c>
      <c r="G23" s="1" t="s">
        <v>162</v>
      </c>
      <c r="H23" s="1" t="s">
        <v>163</v>
      </c>
      <c r="I23" s="1" t="s">
        <v>252</v>
      </c>
      <c r="J23" s="1" t="s">
        <v>165</v>
      </c>
      <c r="K23" s="1" t="s">
        <v>252</v>
      </c>
      <c r="L23" s="1" t="s">
        <v>252</v>
      </c>
      <c r="M23" s="1" t="s">
        <v>166</v>
      </c>
      <c r="N23" s="1" t="s">
        <v>166</v>
      </c>
      <c r="O23" s="1" t="s">
        <v>167</v>
      </c>
      <c r="P23" s="1" t="s">
        <v>168</v>
      </c>
      <c r="Q23" s="1" t="s">
        <v>253</v>
      </c>
      <c r="R23" s="1" t="s">
        <v>170</v>
      </c>
      <c r="S23" s="1" t="s">
        <v>171</v>
      </c>
      <c r="T23" s="1" t="s">
        <v>172</v>
      </c>
    </row>
    <row r="24" s="1" customFormat="1" spans="1:20">
      <c r="A24" s="3">
        <v>16393016261</v>
      </c>
      <c r="B24" s="1" t="s">
        <v>159</v>
      </c>
      <c r="C24" s="1" t="s">
        <v>254</v>
      </c>
      <c r="D24" s="1" t="s">
        <v>243</v>
      </c>
      <c r="E24" s="1" t="s">
        <v>67</v>
      </c>
      <c r="F24" s="1" t="s">
        <v>159</v>
      </c>
      <c r="G24" s="1" t="s">
        <v>162</v>
      </c>
      <c r="H24" s="1" t="s">
        <v>163</v>
      </c>
      <c r="I24" s="1" t="s">
        <v>255</v>
      </c>
      <c r="J24" s="1" t="s">
        <v>165</v>
      </c>
      <c r="K24" s="1" t="s">
        <v>255</v>
      </c>
      <c r="L24" s="1" t="s">
        <v>255</v>
      </c>
      <c r="M24" s="1" t="s">
        <v>166</v>
      </c>
      <c r="N24" s="1" t="s">
        <v>166</v>
      </c>
      <c r="O24" s="1" t="s">
        <v>167</v>
      </c>
      <c r="P24" s="1" t="s">
        <v>168</v>
      </c>
      <c r="Q24" s="1" t="s">
        <v>256</v>
      </c>
      <c r="R24" s="1" t="s">
        <v>170</v>
      </c>
      <c r="S24" s="1" t="s">
        <v>171</v>
      </c>
      <c r="T24" s="1" t="s">
        <v>172</v>
      </c>
    </row>
    <row r="25" s="1" customFormat="1" spans="1:20">
      <c r="A25" s="3">
        <v>16392837859</v>
      </c>
      <c r="B25" s="1" t="s">
        <v>159</v>
      </c>
      <c r="C25" s="1" t="s">
        <v>257</v>
      </c>
      <c r="D25" s="1" t="s">
        <v>258</v>
      </c>
      <c r="E25" s="1" t="s">
        <v>66</v>
      </c>
      <c r="F25" s="1" t="s">
        <v>159</v>
      </c>
      <c r="G25" s="1" t="s">
        <v>162</v>
      </c>
      <c r="H25" s="1" t="s">
        <v>163</v>
      </c>
      <c r="I25" s="1" t="s">
        <v>259</v>
      </c>
      <c r="J25" s="1" t="s">
        <v>165</v>
      </c>
      <c r="K25" s="1" t="s">
        <v>259</v>
      </c>
      <c r="L25" s="1" t="s">
        <v>259</v>
      </c>
      <c r="M25" s="1" t="s">
        <v>166</v>
      </c>
      <c r="N25" s="1" t="s">
        <v>166</v>
      </c>
      <c r="O25" s="1" t="s">
        <v>167</v>
      </c>
      <c r="P25" s="1" t="s">
        <v>168</v>
      </c>
      <c r="Q25" s="1" t="s">
        <v>260</v>
      </c>
      <c r="R25" s="1" t="s">
        <v>170</v>
      </c>
      <c r="S25" s="1" t="s">
        <v>171</v>
      </c>
      <c r="T25" s="1" t="s">
        <v>172</v>
      </c>
    </row>
    <row r="26" s="1" customFormat="1" spans="1:20">
      <c r="A26" s="3">
        <v>16392330792</v>
      </c>
      <c r="B26" s="1" t="s">
        <v>159</v>
      </c>
      <c r="C26" s="1" t="s">
        <v>261</v>
      </c>
      <c r="D26" s="1" t="s">
        <v>262</v>
      </c>
      <c r="E26" s="1" t="s">
        <v>64</v>
      </c>
      <c r="F26" s="1" t="s">
        <v>159</v>
      </c>
      <c r="G26" s="1" t="s">
        <v>162</v>
      </c>
      <c r="H26" s="1" t="s">
        <v>163</v>
      </c>
      <c r="I26" s="1" t="s">
        <v>263</v>
      </c>
      <c r="J26" s="1" t="s">
        <v>165</v>
      </c>
      <c r="K26" s="1" t="s">
        <v>263</v>
      </c>
      <c r="L26" s="1" t="s">
        <v>263</v>
      </c>
      <c r="M26" s="1" t="s">
        <v>166</v>
      </c>
      <c r="N26" s="1" t="s">
        <v>166</v>
      </c>
      <c r="O26" s="1" t="s">
        <v>167</v>
      </c>
      <c r="P26" s="1" t="s">
        <v>168</v>
      </c>
      <c r="Q26" s="1" t="s">
        <v>264</v>
      </c>
      <c r="R26" s="1" t="s">
        <v>170</v>
      </c>
      <c r="S26" s="1" t="s">
        <v>171</v>
      </c>
      <c r="T26" s="1" t="s">
        <v>172</v>
      </c>
    </row>
    <row r="27" s="1" customFormat="1" spans="1:20">
      <c r="A27" s="3">
        <v>16392211947</v>
      </c>
      <c r="B27" s="1" t="s">
        <v>159</v>
      </c>
      <c r="C27" s="1" t="s">
        <v>265</v>
      </c>
      <c r="D27" s="1" t="s">
        <v>266</v>
      </c>
      <c r="E27" s="1" t="s">
        <v>60</v>
      </c>
      <c r="F27" s="1" t="s">
        <v>159</v>
      </c>
      <c r="G27" s="1" t="s">
        <v>162</v>
      </c>
      <c r="H27" s="1" t="s">
        <v>163</v>
      </c>
      <c r="I27" s="1" t="s">
        <v>248</v>
      </c>
      <c r="J27" s="1" t="s">
        <v>165</v>
      </c>
      <c r="K27" s="1" t="s">
        <v>248</v>
      </c>
      <c r="L27" s="1" t="s">
        <v>248</v>
      </c>
      <c r="M27" s="1" t="s">
        <v>166</v>
      </c>
      <c r="N27" s="1" t="s">
        <v>166</v>
      </c>
      <c r="O27" s="1" t="s">
        <v>167</v>
      </c>
      <c r="P27" s="1" t="s">
        <v>168</v>
      </c>
      <c r="Q27" s="1" t="s">
        <v>267</v>
      </c>
      <c r="R27" s="1" t="s">
        <v>170</v>
      </c>
      <c r="S27" s="1" t="s">
        <v>171</v>
      </c>
      <c r="T27" s="1" t="s">
        <v>172</v>
      </c>
    </row>
    <row r="28" s="1" customFormat="1" spans="1:20">
      <c r="A28" s="3">
        <v>16391939871</v>
      </c>
      <c r="B28" s="1" t="s">
        <v>159</v>
      </c>
      <c r="C28" s="1" t="s">
        <v>268</v>
      </c>
      <c r="D28" s="1" t="s">
        <v>243</v>
      </c>
      <c r="E28" s="1" t="s">
        <v>57</v>
      </c>
      <c r="F28" s="1" t="s">
        <v>159</v>
      </c>
      <c r="G28" s="1" t="s">
        <v>162</v>
      </c>
      <c r="H28" s="1" t="s">
        <v>163</v>
      </c>
      <c r="I28" s="1" t="s">
        <v>255</v>
      </c>
      <c r="J28" s="1" t="s">
        <v>165</v>
      </c>
      <c r="K28" s="1" t="s">
        <v>255</v>
      </c>
      <c r="L28" s="1" t="s">
        <v>255</v>
      </c>
      <c r="M28" s="1" t="s">
        <v>166</v>
      </c>
      <c r="N28" s="1" t="s">
        <v>166</v>
      </c>
      <c r="O28" s="1" t="s">
        <v>167</v>
      </c>
      <c r="P28" s="1" t="s">
        <v>168</v>
      </c>
      <c r="Q28" s="1" t="s">
        <v>269</v>
      </c>
      <c r="R28" s="1" t="s">
        <v>170</v>
      </c>
      <c r="S28" s="1" t="s">
        <v>171</v>
      </c>
      <c r="T28" s="1" t="s">
        <v>172</v>
      </c>
    </row>
    <row r="29" s="1" customFormat="1" spans="1:20">
      <c r="A29" s="3">
        <v>16390798519</v>
      </c>
      <c r="B29" s="1" t="s">
        <v>270</v>
      </c>
      <c r="C29" s="1" t="s">
        <v>271</v>
      </c>
      <c r="D29" s="1" t="s">
        <v>272</v>
      </c>
      <c r="E29" s="1" t="s">
        <v>50</v>
      </c>
      <c r="F29" s="1" t="s">
        <v>159</v>
      </c>
      <c r="G29" s="1" t="s">
        <v>162</v>
      </c>
      <c r="H29" s="1" t="s">
        <v>163</v>
      </c>
      <c r="I29" s="1" t="s">
        <v>273</v>
      </c>
      <c r="J29" s="1" t="s">
        <v>165</v>
      </c>
      <c r="K29" s="1" t="s">
        <v>273</v>
      </c>
      <c r="L29" s="1" t="s">
        <v>273</v>
      </c>
      <c r="M29" s="1" t="s">
        <v>166</v>
      </c>
      <c r="N29" s="1" t="s">
        <v>166</v>
      </c>
      <c r="O29" s="1" t="s">
        <v>167</v>
      </c>
      <c r="P29" s="1" t="s">
        <v>168</v>
      </c>
      <c r="Q29" s="1" t="s">
        <v>274</v>
      </c>
      <c r="R29" s="1" t="s">
        <v>170</v>
      </c>
      <c r="S29" s="1" t="s">
        <v>171</v>
      </c>
      <c r="T29" s="1" t="s">
        <v>172</v>
      </c>
    </row>
    <row r="30" s="1" customFormat="1" spans="1:20">
      <c r="A30" s="3">
        <v>16387955004</v>
      </c>
      <c r="B30" s="1" t="s">
        <v>270</v>
      </c>
      <c r="C30" s="1" t="s">
        <v>275</v>
      </c>
      <c r="D30" s="1" t="s">
        <v>258</v>
      </c>
      <c r="E30" s="1" t="s">
        <v>47</v>
      </c>
      <c r="F30" s="1" t="s">
        <v>159</v>
      </c>
      <c r="G30" s="1" t="s">
        <v>162</v>
      </c>
      <c r="H30" s="1" t="s">
        <v>163</v>
      </c>
      <c r="I30" s="1" t="s">
        <v>276</v>
      </c>
      <c r="J30" s="1" t="s">
        <v>165</v>
      </c>
      <c r="K30" s="1" t="s">
        <v>276</v>
      </c>
      <c r="L30" s="1" t="s">
        <v>276</v>
      </c>
      <c r="M30" s="1" t="s">
        <v>166</v>
      </c>
      <c r="N30" s="1" t="s">
        <v>166</v>
      </c>
      <c r="O30" s="1" t="s">
        <v>167</v>
      </c>
      <c r="P30" s="1" t="s">
        <v>168</v>
      </c>
      <c r="Q30" s="1" t="s">
        <v>277</v>
      </c>
      <c r="R30" s="1" t="s">
        <v>170</v>
      </c>
      <c r="S30" s="1" t="s">
        <v>171</v>
      </c>
      <c r="T30" s="1" t="s">
        <v>172</v>
      </c>
    </row>
    <row r="31" s="1" customFormat="1" spans="1:20">
      <c r="A31" s="3">
        <v>16385482977</v>
      </c>
      <c r="B31" s="1" t="s">
        <v>270</v>
      </c>
      <c r="C31" s="1" t="s">
        <v>278</v>
      </c>
      <c r="D31" s="1" t="s">
        <v>279</v>
      </c>
      <c r="E31" s="1" t="s">
        <v>280</v>
      </c>
      <c r="F31" s="1" t="s">
        <v>159</v>
      </c>
      <c r="G31" s="1" t="s">
        <v>162</v>
      </c>
      <c r="H31" s="1" t="s">
        <v>163</v>
      </c>
      <c r="I31" s="1" t="s">
        <v>167</v>
      </c>
      <c r="J31" s="1" t="s">
        <v>165</v>
      </c>
      <c r="K31" s="1" t="s">
        <v>167</v>
      </c>
      <c r="L31" s="1" t="s">
        <v>167</v>
      </c>
      <c r="M31" s="1" t="s">
        <v>166</v>
      </c>
      <c r="N31" s="1" t="s">
        <v>166</v>
      </c>
      <c r="O31" s="1" t="s">
        <v>167</v>
      </c>
      <c r="P31" s="1" t="s">
        <v>168</v>
      </c>
      <c r="Q31" s="1" t="s">
        <v>281</v>
      </c>
      <c r="R31" s="1" t="s">
        <v>170</v>
      </c>
      <c r="S31" s="1" t="s">
        <v>171</v>
      </c>
      <c r="T31" s="1" t="s">
        <v>172</v>
      </c>
    </row>
    <row r="32" s="1" customFormat="1" spans="1:20">
      <c r="A32" s="3">
        <v>16380422658</v>
      </c>
      <c r="B32" s="1" t="s">
        <v>270</v>
      </c>
      <c r="C32" s="1" t="s">
        <v>282</v>
      </c>
      <c r="D32" s="1" t="s">
        <v>283</v>
      </c>
      <c r="E32" s="1" t="s">
        <v>44</v>
      </c>
      <c r="F32" s="1" t="s">
        <v>159</v>
      </c>
      <c r="G32" s="1" t="s">
        <v>162</v>
      </c>
      <c r="H32" s="1" t="s">
        <v>163</v>
      </c>
      <c r="I32" s="1" t="s">
        <v>284</v>
      </c>
      <c r="J32" s="1" t="s">
        <v>165</v>
      </c>
      <c r="K32" s="1" t="s">
        <v>284</v>
      </c>
      <c r="L32" s="1" t="s">
        <v>284</v>
      </c>
      <c r="M32" s="1" t="s">
        <v>166</v>
      </c>
      <c r="N32" s="1" t="s">
        <v>166</v>
      </c>
      <c r="O32" s="1" t="s">
        <v>167</v>
      </c>
      <c r="P32" s="1" t="s">
        <v>168</v>
      </c>
      <c r="Q32" s="1" t="s">
        <v>285</v>
      </c>
      <c r="R32" s="1" t="s">
        <v>170</v>
      </c>
      <c r="S32" s="1" t="s">
        <v>171</v>
      </c>
      <c r="T32" s="1" t="s">
        <v>172</v>
      </c>
    </row>
    <row r="33" s="1" customFormat="1" spans="1:20">
      <c r="A33" s="3">
        <v>16367004535</v>
      </c>
      <c r="B33" s="1" t="s">
        <v>286</v>
      </c>
      <c r="C33" s="1" t="s">
        <v>287</v>
      </c>
      <c r="D33" s="1" t="s">
        <v>288</v>
      </c>
      <c r="E33" s="1" t="s">
        <v>41</v>
      </c>
      <c r="F33" s="1" t="s">
        <v>270</v>
      </c>
      <c r="G33" s="1" t="s">
        <v>162</v>
      </c>
      <c r="H33" s="1" t="s">
        <v>163</v>
      </c>
      <c r="I33" s="1" t="s">
        <v>289</v>
      </c>
      <c r="J33" s="1" t="s">
        <v>165</v>
      </c>
      <c r="K33" s="1" t="s">
        <v>289</v>
      </c>
      <c r="L33" s="1" t="s">
        <v>289</v>
      </c>
      <c r="M33" s="1" t="s">
        <v>166</v>
      </c>
      <c r="N33" s="1" t="s">
        <v>166</v>
      </c>
      <c r="O33" s="1" t="s">
        <v>167</v>
      </c>
      <c r="P33" s="1" t="s">
        <v>168</v>
      </c>
      <c r="Q33" s="1" t="s">
        <v>290</v>
      </c>
      <c r="R33" s="1" t="s">
        <v>170</v>
      </c>
      <c r="S33" s="1" t="s">
        <v>171</v>
      </c>
      <c r="T33" s="1" t="s">
        <v>172</v>
      </c>
    </row>
    <row r="34" s="1" customFormat="1" spans="1:20">
      <c r="A34" s="3">
        <v>16361293381</v>
      </c>
      <c r="B34" s="1" t="s">
        <v>286</v>
      </c>
      <c r="C34" s="1" t="s">
        <v>291</v>
      </c>
      <c r="D34" s="1" t="s">
        <v>292</v>
      </c>
      <c r="E34" s="1" t="s">
        <v>37</v>
      </c>
      <c r="F34" s="1" t="s">
        <v>159</v>
      </c>
      <c r="G34" s="1" t="s">
        <v>162</v>
      </c>
      <c r="H34" s="1" t="s">
        <v>163</v>
      </c>
      <c r="I34" s="1" t="s">
        <v>293</v>
      </c>
      <c r="J34" s="1" t="s">
        <v>165</v>
      </c>
      <c r="K34" s="1" t="s">
        <v>293</v>
      </c>
      <c r="L34" s="1" t="s">
        <v>293</v>
      </c>
      <c r="M34" s="1" t="s">
        <v>166</v>
      </c>
      <c r="N34" s="1" t="s">
        <v>166</v>
      </c>
      <c r="O34" s="1" t="s">
        <v>167</v>
      </c>
      <c r="P34" s="1" t="s">
        <v>168</v>
      </c>
      <c r="Q34" s="1" t="s">
        <v>294</v>
      </c>
      <c r="R34" s="1" t="s">
        <v>170</v>
      </c>
      <c r="S34" s="1" t="s">
        <v>171</v>
      </c>
      <c r="T34" s="1" t="s">
        <v>172</v>
      </c>
    </row>
    <row r="35" s="1" customFormat="1" spans="1:20">
      <c r="A35" s="3">
        <v>16339966633</v>
      </c>
      <c r="B35" s="1" t="s">
        <v>295</v>
      </c>
      <c r="C35" s="1" t="s">
        <v>296</v>
      </c>
      <c r="D35" s="1" t="s">
        <v>297</v>
      </c>
      <c r="E35" s="1" t="s">
        <v>30</v>
      </c>
      <c r="F35" s="1" t="s">
        <v>159</v>
      </c>
      <c r="G35" s="1" t="s">
        <v>162</v>
      </c>
      <c r="H35" s="1" t="s">
        <v>163</v>
      </c>
      <c r="I35" s="1" t="s">
        <v>298</v>
      </c>
      <c r="J35" s="1" t="s">
        <v>165</v>
      </c>
      <c r="K35" s="1" t="s">
        <v>298</v>
      </c>
      <c r="L35" s="1" t="s">
        <v>298</v>
      </c>
      <c r="M35" s="1" t="s">
        <v>166</v>
      </c>
      <c r="N35" s="1" t="s">
        <v>166</v>
      </c>
      <c r="O35" s="1" t="s">
        <v>167</v>
      </c>
      <c r="P35" s="1" t="s">
        <v>168</v>
      </c>
      <c r="Q35" s="1" t="s">
        <v>299</v>
      </c>
      <c r="R35" s="1" t="s">
        <v>170</v>
      </c>
      <c r="S35" s="1" t="s">
        <v>171</v>
      </c>
      <c r="T35" s="1" t="s">
        <v>172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2021-10-14T01:44:13Z</dcterms:created>
  <dcterms:modified xsi:type="dcterms:W3CDTF">2021-10-14T01:48:26Z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C27D0EAD2ECB4891B93BCCBC3C4A87B9</vt:lpwstr>
  </property>
  <property fmtid="{D5CDD505-2E9C-101B-9397-08002B2CF9AE}" pid="3" name="KSOProductBuildVer">
    <vt:lpwstr>2052-11.1.0.10938</vt:lpwstr>
  </property>
</Properties>
</file>