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<sst xmlns="http://schemas.openxmlformats.org/spreadsheetml/2006/main" count="877" uniqueCount="328">
  <si>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</si>
  <si>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</si>
  <si>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</si>
  <si>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</si>
  <si>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</si>
  <si>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</si>
  <si>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</si>
  <si>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</si>
  <si>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</si>
  <si>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</si>
  <si>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</si>
  <si>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</si>
  <si>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</si>
  <si>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</si>
  <si>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</si>
  <si>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</si>
  <si>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</si>
  <si>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</si>
  <si>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</si>
  <si>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</si>
  <si>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</si>
  <si>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</si>
  <si>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</si>
  <si>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</si>
  <si>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</si>
  <si>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</si>
  <si>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</si>
  <si>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[迈阿密]希尔顿逸林酒店迈阿密机场和会议中心(DoubleTree by Hilton Hotel Miami Airport &amp; Convention Center)(55680371)</t>
  </si>
  <si>
    <t>特大床房带沙发床&lt;不退款&gt;&lt;2人入住&gt;</t>
  </si>
  <si>
    <t>HKD</t>
  </si>
  <si>
    <t>Holmes/Kiera</t>
  </si>
  <si>
    <t>CA13030211014HKD</t>
  </si>
  <si>
    <t>未提现</t>
  </si>
  <si>
    <t>携程开票</t>
  </si>
  <si>
    <t>[丹佛]柯蒂斯- 希尔顿逸林酒店(The Curtis- A DoubleTree by Hilton Hotel)(55270600)</t>
  </si>
  <si>
    <t>山景特大床房&lt;不退款&gt;&lt;2人入住&gt;</t>
  </si>
  <si>
    <t>Wright/William Alexander,Wright/Savannah Irene</t>
  </si>
  <si>
    <t>[拉斯维加斯]维达拉水疗度假酒店(Vdara Hotel &amp; Spa at ARIA Las Vegas)(55932649)</t>
  </si>
  <si>
    <t>一室公寓&lt;不退款&gt;&lt;2人入住&gt;</t>
  </si>
  <si>
    <t>Popal/Masuda,Rahim/Abdul</t>
  </si>
  <si>
    <t>[新加坡]罗伊德旅馆 (Staycation Approved)(Lloyd's Inn (Staycation Approved))(55665880)</t>
  </si>
  <si>
    <t>高级房&lt;不退款&gt;&lt;2人入住&gt;</t>
  </si>
  <si>
    <t>Chong/Jia Wen</t>
  </si>
  <si>
    <t>Butcher/Alec</t>
  </si>
  <si>
    <t>[奥斯汀]奥斯汀西北湖岸线万怡酒店(Courtyard by Marriott Austin Northwest/Lakeline)(68028514)</t>
  </si>
  <si>
    <t>Garcia/Ross Thomas</t>
  </si>
  <si>
    <t>[玛丽安德尔湾]玛丽安德尔雷丽兹卡尔顿酒店(The Ritz-Carlton, Marina del Rey)(68027952)</t>
  </si>
  <si>
    <t>特大床房&lt;不退款&gt;&lt;2人入住&gt;</t>
  </si>
  <si>
    <t>Trus/Amy</t>
  </si>
  <si>
    <t>[东圣路易斯]皇后赌场酒店(Casino Queen Hotel)(77368623)</t>
  </si>
  <si>
    <t>豪华房 一张特大床&lt;不退款&gt;&lt;2人入住&gt;</t>
  </si>
  <si>
    <t>Pina/Elian</t>
  </si>
  <si>
    <t>取消</t>
  </si>
  <si>
    <t>[奥克兰]奥克兰康得思酒店(Cordis Auckland Hotel &amp; Resort)(55944591)</t>
  </si>
  <si>
    <t>高级双床房&lt;不退款&gt;&lt;2人入住&gt;</t>
  </si>
  <si>
    <t>Clark/Natasha Laura</t>
  </si>
  <si>
    <t>阶梯</t>
  </si>
  <si>
    <t>[棉兰]棉兰帕曼酒店(favehotel S. Parman Medan)(55768350)</t>
  </si>
  <si>
    <t>豪华客房&lt;不退款&gt;&lt;2人入住&gt;</t>
  </si>
  <si>
    <t>Karo Karo/Muhammad Suhartono</t>
  </si>
  <si>
    <t>[萨莫拉]萨莫拉生活方式万豪AC酒店(AC Hotel Zamora)(68026037)</t>
  </si>
  <si>
    <t>豪华双床房&lt;早餐&gt;&lt;不退款&gt;&lt;2人入住&gt;</t>
  </si>
  <si>
    <t>RODRIGUEZ BARRIOBERO/MANUEL,RODRIGUEZ GIL/JOSE MANUEL</t>
  </si>
  <si>
    <t>[密西沙加]多伦多机场福朋喜来登酒店(Four Points by Sheraton Toronto Airport)(68028816)</t>
  </si>
  <si>
    <t>Pinikeshi/Sathyajith</t>
  </si>
  <si>
    <t>[纳什维尔]纳什维尔机场万豪酒店(Sonesta Nashville Airport)(68026555)</t>
  </si>
  <si>
    <t>豪华特大床房&lt;不退款&gt;&lt;2人入住&gt;</t>
  </si>
  <si>
    <t>Lyles/Kim</t>
  </si>
  <si>
    <t>32949SC049528</t>
  </si>
  <si>
    <t>[珊瑚角]码头村威斯汀岬珊瑚度假村(The Westin Cape Coral Resort At Marina Village)(68026853)</t>
  </si>
  <si>
    <t>河景传统两张双人床房(带阳台)&lt;不退款&gt;&lt;2人入住&gt;</t>
  </si>
  <si>
    <t>Dalbow/Liam</t>
  </si>
  <si>
    <t>[吉隆坡]吉隆坡JW万豪酒店(JW Marriott Hotel Kuala Lumpur)(68485603)</t>
  </si>
  <si>
    <t>IP/SUN JING</t>
  </si>
  <si>
    <t>[华沙]华沙威斯汀酒店(The Westin Warsaw)(55414247)</t>
  </si>
  <si>
    <t>城景经典特大床房&lt;2人入住&gt;&lt;不退款&gt;&lt;早餐&gt;</t>
  </si>
  <si>
    <t>Koncewicz/Piotr</t>
  </si>
  <si>
    <t>SINGH/SAMIRA INDER JIT</t>
  </si>
  <si>
    <t>[默特尔海滩]喜来登麦尔托海滩酒店(Sheraton Myrtle Beach)(68028110)</t>
  </si>
  <si>
    <t>海景特大床房&lt;2人入住&gt;&lt;不退款&gt;&lt;早餐&gt;</t>
  </si>
  <si>
    <t>Barber/Allie</t>
  </si>
  <si>
    <t>[纽汉]雅乐轩伦敦埃克塞尔酒店(Aloft London Excel)(68026681)</t>
  </si>
  <si>
    <t>雅乐轩双床房&lt;2人入住&gt;&lt;不退款&gt;&lt;早餐&gt;</t>
  </si>
  <si>
    <t>Xue/Jingyuan,Shi/Guibo</t>
  </si>
  <si>
    <t>[null](80330566)</t>
  </si>
  <si>
    <t>[休斯敦]休斯顿市中心雅乐轩酒店(Aloft Houston Downtown)(68027100)</t>
  </si>
  <si>
    <t>雅乐轩特大床房&lt;不退款&gt;&lt;2人入住&gt;</t>
  </si>
  <si>
    <t>Martinez/Michelle,Brantley /Marquell</t>
  </si>
  <si>
    <t>[堪萨斯城]堪萨斯城机场原住客栈(Residence Inn Kansas City Airport)(68028950)</t>
  </si>
  <si>
    <t>特大床一室房带沙发床&lt;2人入住&gt;&lt;不退款&gt;&lt;早餐&gt;</t>
  </si>
  <si>
    <t>Nixon/Roderick Durall</t>
  </si>
  <si>
    <t>[鲁顿]鲁顿机场万怡酒店(Courtyard by Marriott Luton Airport)(71613046)</t>
  </si>
  <si>
    <t>特大床房&lt;2人入住&gt;&lt;不退款&gt;&lt;早餐&gt;</t>
  </si>
  <si>
    <t>farooq/tariq</t>
  </si>
  <si>
    <t>76864061;76864063</t>
  </si>
  <si>
    <t>[芭堤雅]芭堤雅阿瓦尼度假酒店(Avani Pattaya Resort)(69338173)</t>
  </si>
  <si>
    <t>阿瓦尼园景房(中宾）&lt;2人入住&gt;&lt;不退款&gt;&lt;早餐&gt;</t>
  </si>
  <si>
    <t>LIU/SENYANG</t>
  </si>
  <si>
    <t>EXP-1841588963</t>
  </si>
  <si>
    <t>[吉隆坡]吉隆坡中国城喜来登福朋酒店(Four Points by Sheraton Kuala Lumpur, Chinatown)(70787136)</t>
  </si>
  <si>
    <t>Khor/Ai ling</t>
  </si>
  <si>
    <t>[伦敦]伦敦市政厅万豪酒店(London Marriott Hotel County Hall)(68026734)</t>
  </si>
  <si>
    <t>特大床带大本钟景观国会景观客房&lt;2人入住&gt;&lt;不退款&gt;&lt;早餐&gt;</t>
  </si>
  <si>
    <t>SHU/QI</t>
  </si>
  <si>
    <t>[金边]金边瑰丽酒店(Rosewood Phnom Penh)(56140399)</t>
  </si>
  <si>
    <t>湄公河套房&lt;不退款&gt;&lt;2人入住&gt;</t>
  </si>
  <si>
    <t>YEH/YICHUN,YEH/YICHUN</t>
  </si>
  <si>
    <t>75078SC017320</t>
  </si>
  <si>
    <t>[圣路易斯]圣路易斯市中心万怡酒店/会议中心(Courtyard St. Louis Downtown/Convention Center)(68026230)</t>
  </si>
  <si>
    <t>双床房&lt;不退款&gt;&lt;2人入住&gt;</t>
  </si>
  <si>
    <t>Bailey/Christan Vanlandingham</t>
  </si>
  <si>
    <t>，</t>
  </si>
  <si>
    <t xml:space="preserve"> 本期扣款4146元</t>
  </si>
  <si>
    <t>56079 HKD</t>
  </si>
  <si>
    <t>A211014110440481</t>
  </si>
  <si>
    <t>总计：56079HKD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</si>
  <si>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</si>
  <si>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</si>
  <si>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</si>
  <si>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</si>
  <si>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</si>
  <si>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</si>
  <si>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</si>
  <si>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</si>
  <si>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</si>
  <si>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</si>
  <si>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</si>
  <si>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</si>
  <si>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</si>
  <si>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</si>
  <si>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</si>
  <si>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</si>
  <si>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</si>
  <si>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2021-10-10</t>
  </si>
  <si>
    <t>2275369</t>
  </si>
  <si>
    <t>圣路易斯市中心万怡酒店/会议中心</t>
  </si>
  <si>
    <t>Bailey Christan Vanlandingham</t>
  </si>
  <si>
    <t>2021-10-11</t>
  </si>
  <si>
    <t>退房日周结</t>
  </si>
  <si>
    <t>817.30</t>
  </si>
  <si>
    <t>986.00</t>
  </si>
  <si>
    <t>0</t>
  </si>
  <si>
    <t>0.00</t>
  </si>
  <si>
    <t>携程汇智国际直连</t>
  </si>
  <si>
    <t>2021-10-10 22:22:44</t>
  </si>
  <si>
    <t>否</t>
  </si>
  <si>
    <t>汇智国际旅游发展有限公司</t>
  </si>
  <si>
    <t>直连</t>
  </si>
  <si>
    <t>2275357</t>
  </si>
  <si>
    <t>金边瑰丽酒店</t>
  </si>
  <si>
    <t>YEH YICHUN,YEH YICHUN</t>
  </si>
  <si>
    <t>2921.04</t>
  </si>
  <si>
    <t>3524.00</t>
  </si>
  <si>
    <t>2021-10-10 22:00:40</t>
  </si>
  <si>
    <t>2275352</t>
  </si>
  <si>
    <t>伦敦市政厅万豪酒店</t>
  </si>
  <si>
    <t>SHU QI</t>
  </si>
  <si>
    <t>2378.11</t>
  </si>
  <si>
    <t>2869.00</t>
  </si>
  <si>
    <t>2021-10-10 21:29:55</t>
  </si>
  <si>
    <t>2275325</t>
  </si>
  <si>
    <t>吉隆坡中国城喜来登福朋酒店</t>
  </si>
  <si>
    <t>Khor Ai ling</t>
  </si>
  <si>
    <t>189.82</t>
  </si>
  <si>
    <t>229.00</t>
  </si>
  <si>
    <t>2021-10-10 20:14:01</t>
  </si>
  <si>
    <t>2275279</t>
  </si>
  <si>
    <t>芭堤雅阿瓦尼度假酒店</t>
  </si>
  <si>
    <t>LIU SENYANG</t>
  </si>
  <si>
    <t>344.82</t>
  </si>
  <si>
    <t>416.00</t>
  </si>
  <si>
    <t>2021-10-10 18:07:11</t>
  </si>
  <si>
    <t>2275233</t>
  </si>
  <si>
    <t>鲁顿机场万怡酒店</t>
  </si>
  <si>
    <t>farooq tariq</t>
  </si>
  <si>
    <t>1175.38</t>
  </si>
  <si>
    <t>1418.00</t>
  </si>
  <si>
    <t>2021-10-10 15:22:57</t>
  </si>
  <si>
    <t>2275097</t>
  </si>
  <si>
    <t>堪萨斯市机场万豪长住酒店</t>
  </si>
  <si>
    <t>Nixon Roderick Durall</t>
  </si>
  <si>
    <t>654.00</t>
  </si>
  <si>
    <t>789.00</t>
  </si>
  <si>
    <t>2021-10-10 04:09:26</t>
  </si>
  <si>
    <t>2275058</t>
  </si>
  <si>
    <t>休斯顿中心雅乐轩酒店</t>
  </si>
  <si>
    <t>Martinez Michelle,Brantley  Marquell</t>
  </si>
  <si>
    <t>831.06</t>
  </si>
  <si>
    <t>1002.00</t>
  </si>
  <si>
    <t>2021-10-10 01:05:28</t>
  </si>
  <si>
    <t>2021-10-09</t>
  </si>
  <si>
    <t>2275004</t>
  </si>
  <si>
    <t>蒙彼利埃南部酒店 - 艾克斯普斯特昂斯公园 - 竞技场</t>
  </si>
  <si>
    <t>MiraBela  Marinela Potoret</t>
  </si>
  <si>
    <t>897.41</t>
  </si>
  <si>
    <t>1082.00</t>
  </si>
  <si>
    <t>2021-10-09 22:28:18</t>
  </si>
  <si>
    <t>2274888</t>
  </si>
  <si>
    <t>雅乐轩伦敦埃克塞尔酒店</t>
  </si>
  <si>
    <t>Xue Jingyuan,Shi Guibo</t>
  </si>
  <si>
    <t>1638.07</t>
  </si>
  <si>
    <t>1975.00</t>
  </si>
  <si>
    <t>2021-10-09 17:12:53</t>
  </si>
  <si>
    <t>2274806</t>
  </si>
  <si>
    <t>喜来登麦尔托海滩酒店</t>
  </si>
  <si>
    <t>Barber Allie</t>
  </si>
  <si>
    <t>2790.10</t>
  </si>
  <si>
    <t>3364.00</t>
  </si>
  <si>
    <t>2021-10-09 12:46:07</t>
  </si>
  <si>
    <t>2021-10-08</t>
  </si>
  <si>
    <t>2274619</t>
  </si>
  <si>
    <t>多伦多机场福朋喜来登酒店</t>
  </si>
  <si>
    <t>SINGH SAMIRA INDER JIT</t>
  </si>
  <si>
    <t>1275.19</t>
  </si>
  <si>
    <t>1536.00</t>
  </si>
  <si>
    <t>2021-10-08 22:37:40</t>
  </si>
  <si>
    <t>2274543</t>
  </si>
  <si>
    <t>华沙威斯汀酒店</t>
  </si>
  <si>
    <t>Koncewicz Piotr</t>
  </si>
  <si>
    <t>499.78</t>
  </si>
  <si>
    <t>602.00</t>
  </si>
  <si>
    <t>2021-10-08 20:05:27</t>
  </si>
  <si>
    <t>2274516</t>
  </si>
  <si>
    <t>吉隆坡万豪大酒店</t>
  </si>
  <si>
    <t>IP SUN JING</t>
  </si>
  <si>
    <t>1615.57</t>
  </si>
  <si>
    <t>1946.00</t>
  </si>
  <si>
    <t>2021-10-08 19:11:37</t>
  </si>
  <si>
    <t>2021-10-07</t>
  </si>
  <si>
    <t>2273935</t>
  </si>
  <si>
    <t>珊瑚角威斯汀滨海度假酒店</t>
  </si>
  <si>
    <t>Dalbow Liam</t>
  </si>
  <si>
    <t>2978.40</t>
  </si>
  <si>
    <t>3588.00</t>
  </si>
  <si>
    <t>2021-10-07 08:46:02</t>
  </si>
  <si>
    <t>2021-10-06</t>
  </si>
  <si>
    <t>2273629</t>
  </si>
  <si>
    <t>Nashville Airport Marriott</t>
  </si>
  <si>
    <t>Lyles Kim</t>
  </si>
  <si>
    <t>4441.62</t>
  </si>
  <si>
    <t>5352.00</t>
  </si>
  <si>
    <t>2021-10-06 13:31:13</t>
  </si>
  <si>
    <t>2273467</t>
  </si>
  <si>
    <t>Pinikeshi Sathyajith</t>
  </si>
  <si>
    <t>554.37</t>
  </si>
  <si>
    <t>668.00</t>
  </si>
  <si>
    <t>2021-10-06 01:52:33</t>
  </si>
  <si>
    <t>2021-10-05</t>
  </si>
  <si>
    <t>2273248</t>
  </si>
  <si>
    <t>萨莫拉生活方式万豪AC酒店</t>
  </si>
  <si>
    <t>RODRIGUEZ BARRIOBERO MANUEL,RODRIGUEZ GIL JOSE MANUEL</t>
  </si>
  <si>
    <t>2798.09</t>
  </si>
  <si>
    <t>3372.00</t>
  </si>
  <si>
    <t>2021-10-05 17:21:53</t>
  </si>
  <si>
    <t>2273134</t>
  </si>
  <si>
    <t>棉兰帕曼酒店</t>
  </si>
  <si>
    <t>Karo Karo Muhammad Suhartono</t>
  </si>
  <si>
    <t>995.76</t>
  </si>
  <si>
    <t>1200.00</t>
  </si>
  <si>
    <t>2021-10-05 13:17:23</t>
  </si>
  <si>
    <t>2021-10-02</t>
  </si>
  <si>
    <t>2271175</t>
  </si>
  <si>
    <t>皇后赌场酒店</t>
  </si>
  <si>
    <t>Pina Elian</t>
  </si>
  <si>
    <t>1712.08</t>
  </si>
  <si>
    <t>2063.00</t>
  </si>
  <si>
    <t>2021-10-02 11:08:58</t>
  </si>
  <si>
    <t>2021-10-01</t>
  </si>
  <si>
    <t>2270423</t>
  </si>
  <si>
    <t>帝王海滨雷丽兹卡尔顿酒店</t>
  </si>
  <si>
    <t>Trus Amy</t>
  </si>
  <si>
    <t>4759.48</t>
  </si>
  <si>
    <t>5735.00</t>
  </si>
  <si>
    <t>2021-10-01 12:15:30</t>
  </si>
  <si>
    <t>2021-09-29</t>
  </si>
  <si>
    <t>2268530</t>
  </si>
  <si>
    <t>奥斯汀西北湖岸线万怡酒店</t>
  </si>
  <si>
    <t>Garcia Ross Thomas</t>
  </si>
  <si>
    <t>2661.63</t>
  </si>
  <si>
    <t>3201.00</t>
  </si>
  <si>
    <t>2021-09-29 11:17:02</t>
  </si>
  <si>
    <t>2021-09-24</t>
  </si>
  <si>
    <t>2262867</t>
  </si>
  <si>
    <t>柯蒂斯- 希尔顿逸林酒店</t>
  </si>
  <si>
    <t>Butcher Alec</t>
  </si>
  <si>
    <t>3135.36</t>
  </si>
  <si>
    <t>3773.00</t>
  </si>
  <si>
    <t>2021-09-24 08:45:20</t>
  </si>
  <si>
    <t>2021-09-22</t>
  </si>
  <si>
    <t>2261472</t>
  </si>
  <si>
    <t>罗伊德旅馆</t>
  </si>
  <si>
    <t>Chong Jia Wen</t>
  </si>
  <si>
    <t>860.60</t>
  </si>
  <si>
    <t>1034.00</t>
  </si>
  <si>
    <t>2021-09-22 20:25:23</t>
  </si>
  <si>
    <t>2021-09-16</t>
  </si>
  <si>
    <t>2255425</t>
  </si>
  <si>
    <t>维达拉酒店及水疗中心</t>
  </si>
  <si>
    <t>Popal Masuda,Rahim Abdul</t>
  </si>
  <si>
    <t>652.62</t>
  </si>
  <si>
    <t>788.00</t>
  </si>
  <si>
    <t>-787</t>
  </si>
  <si>
    <t>-652</t>
  </si>
  <si>
    <t>2021-09-16 11:47:25</t>
  </si>
  <si>
    <t>2255362</t>
  </si>
  <si>
    <t>Wright William Alexander,Wright Savannah Irene</t>
  </si>
  <si>
    <t>3227.50</t>
  </si>
  <si>
    <t>3897.00</t>
  </si>
  <si>
    <t>2021-09-16 10:42:58</t>
  </si>
  <si>
    <t>2021-09-13</t>
  </si>
  <si>
    <t>2252330</t>
  </si>
  <si>
    <t>希尔顿逸林酒店迈阿密机场和会议中心</t>
  </si>
  <si>
    <t>Holmes Kiera</t>
  </si>
  <si>
    <t>3821.78</t>
  </si>
  <si>
    <t>4604.00</t>
  </si>
  <si>
    <t>2021-09-13 16:29:39</t>
  </si>
  <si>
    <t>2021-07-10</t>
  </si>
  <si>
    <t>2191377</t>
  </si>
  <si>
    <t>奥克兰康得思酒店</t>
  </si>
  <si>
    <t>Clark Natasha Laura</t>
  </si>
  <si>
    <t>2021-07-10 13:43:47</t>
  </si>
  <si>
    <t>2021-07-01</t>
  </si>
  <si>
    <t>2180130</t>
  </si>
  <si>
    <t>K 旅馆 - 海云台 1 号</t>
  </si>
  <si>
    <t>kim min ji,kong jin young</t>
  </si>
  <si>
    <t>210.72</t>
  </si>
  <si>
    <t>253.00</t>
  </si>
  <si>
    <t>2021-07-01 21:31:01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</si>
</sst>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C11" sqref="C1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16276132934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44476</v>
      </c>
      <c r="G2" s="5">
        <v>44480</v>
      </c>
      <c r="H2" s="4">
        <v>1</v>
      </c>
      <c r="I2" s="4">
        <v>4</v>
      </c>
      <c r="J2" s="4">
        <v>4</v>
      </c>
      <c r="K2" s="4" t="s">
        <v>29</v>
      </c>
      <c r="L2" s="4">
        <v>4604</v>
      </c>
      <c r="M2" s="4">
        <v>4604</v>
      </c>
      <c r="N2" s="4" t="s">
        <v>30</v>
      </c>
      <c r="O2" s="4" t="s">
        <v>31</v>
      </c>
      <c r="P2" s="4" t="s">
        <v>32</v>
      </c>
      <c r="Q2" s="4">
        <v>0</v>
      </c>
      <c r="R2" s="6">
        <v>44452</v>
      </c>
      <c r="S2" s="5">
        <v>44483</v>
      </c>
      <c r="T2" s="4" t="s">
        <v>33</v>
      </c>
      <c r="U2" s="4">
        <v>4604</v>
      </c>
      <c r="V2" s="4">
        <v>0</v>
      </c>
      <c r="W2" s="4">
        <v>0</v>
      </c>
      <c r="X2" s="4">
        <v>2252330</v>
      </c>
      <c r="Y2" s="4">
        <v>88001870</v>
      </c>
    </row>
    <row r="3" s="4" customFormat="1" spans="1:25">
      <c r="A3" s="4">
        <v>16296102579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44477</v>
      </c>
      <c r="G3" s="5">
        <v>44480</v>
      </c>
      <c r="H3" s="4">
        <v>1</v>
      </c>
      <c r="I3" s="4">
        <v>3</v>
      </c>
      <c r="J3" s="4">
        <v>3</v>
      </c>
      <c r="K3" s="4" t="s">
        <v>29</v>
      </c>
      <c r="L3" s="4">
        <v>3897</v>
      </c>
      <c r="M3" s="4">
        <v>3897</v>
      </c>
      <c r="N3" s="4" t="s">
        <v>36</v>
      </c>
      <c r="O3" s="4" t="s">
        <v>31</v>
      </c>
      <c r="P3" s="4" t="s">
        <v>32</v>
      </c>
      <c r="Q3" s="4">
        <v>0</v>
      </c>
      <c r="R3" s="6">
        <v>44455</v>
      </c>
      <c r="S3" s="5">
        <v>44483</v>
      </c>
      <c r="T3" s="4" t="s">
        <v>33</v>
      </c>
      <c r="U3" s="4">
        <v>3897</v>
      </c>
      <c r="V3" s="4">
        <v>0</v>
      </c>
      <c r="W3" s="4">
        <v>0</v>
      </c>
      <c r="X3" s="4">
        <v>2255362</v>
      </c>
      <c r="Y3" s="4">
        <v>87117651</v>
      </c>
    </row>
    <row r="4" s="4" customFormat="1" spans="1:23">
      <c r="A4" s="4">
        <v>16296489658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44479</v>
      </c>
      <c r="G4" s="5">
        <v>44480</v>
      </c>
      <c r="H4" s="4">
        <v>1</v>
      </c>
      <c r="I4" s="4">
        <v>1</v>
      </c>
      <c r="J4" s="4">
        <v>1</v>
      </c>
      <c r="K4" s="4" t="s">
        <v>29</v>
      </c>
      <c r="L4" s="4">
        <v>788</v>
      </c>
      <c r="M4" s="4">
        <v>788</v>
      </c>
      <c r="N4" s="4" t="s">
        <v>39</v>
      </c>
      <c r="O4" s="4" t="s">
        <v>31</v>
      </c>
      <c r="P4" s="4" t="s">
        <v>32</v>
      </c>
      <c r="Q4" s="4">
        <v>0</v>
      </c>
      <c r="R4" s="6">
        <v>44455</v>
      </c>
      <c r="S4" s="5">
        <v>44483</v>
      </c>
      <c r="T4" s="4" t="s">
        <v>33</v>
      </c>
      <c r="U4" s="4">
        <v>788</v>
      </c>
      <c r="V4" s="4">
        <v>0</v>
      </c>
      <c r="W4" s="4">
        <v>0</v>
      </c>
    </row>
    <row r="5" s="4" customFormat="1" spans="1:24">
      <c r="A5" s="4">
        <v>16342011873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44479</v>
      </c>
      <c r="G5" s="5">
        <v>44480</v>
      </c>
      <c r="H5" s="4">
        <v>1</v>
      </c>
      <c r="I5" s="4">
        <v>1</v>
      </c>
      <c r="J5" s="4">
        <v>1</v>
      </c>
      <c r="K5" s="4" t="s">
        <v>29</v>
      </c>
      <c r="L5" s="4">
        <v>1034</v>
      </c>
      <c r="M5" s="4">
        <v>1034</v>
      </c>
      <c r="N5" s="4" t="s">
        <v>42</v>
      </c>
      <c r="O5" s="4" t="s">
        <v>31</v>
      </c>
      <c r="P5" s="4" t="s">
        <v>32</v>
      </c>
      <c r="Q5" s="4">
        <v>0</v>
      </c>
      <c r="R5" s="6">
        <v>44461</v>
      </c>
      <c r="S5" s="5">
        <v>44483</v>
      </c>
      <c r="T5" s="4" t="s">
        <v>33</v>
      </c>
      <c r="U5" s="4">
        <v>1034</v>
      </c>
      <c r="V5" s="4">
        <v>0</v>
      </c>
      <c r="W5" s="4">
        <v>0</v>
      </c>
      <c r="X5" s="4">
        <v>2261472</v>
      </c>
    </row>
    <row r="6" s="4" customFormat="1" spans="1:25">
      <c r="A6" s="4">
        <v>16353987758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44477</v>
      </c>
      <c r="G6" s="5">
        <v>44480</v>
      </c>
      <c r="H6" s="4">
        <v>1</v>
      </c>
      <c r="I6" s="4">
        <v>3</v>
      </c>
      <c r="J6" s="4">
        <v>3</v>
      </c>
      <c r="K6" s="4" t="s">
        <v>29</v>
      </c>
      <c r="L6" s="4">
        <v>3773</v>
      </c>
      <c r="M6" s="4">
        <v>3773</v>
      </c>
      <c r="N6" s="4" t="s">
        <v>43</v>
      </c>
      <c r="O6" s="4" t="s">
        <v>31</v>
      </c>
      <c r="P6" s="4" t="s">
        <v>32</v>
      </c>
      <c r="Q6" s="4">
        <v>0</v>
      </c>
      <c r="R6" s="6">
        <v>44463</v>
      </c>
      <c r="S6" s="5">
        <v>44483</v>
      </c>
      <c r="T6" s="4" t="s">
        <v>33</v>
      </c>
      <c r="U6" s="4">
        <v>3773</v>
      </c>
      <c r="V6" s="4">
        <v>0</v>
      </c>
      <c r="W6" s="4">
        <v>0</v>
      </c>
      <c r="X6" s="4">
        <v>2262867</v>
      </c>
      <c r="Y6" s="4">
        <v>82769630</v>
      </c>
    </row>
    <row r="7" s="4" customFormat="1" spans="1:25">
      <c r="A7" s="4">
        <v>16401526306</v>
      </c>
      <c r="B7" s="4" t="s">
        <v>25</v>
      </c>
      <c r="C7" s="4" t="s">
        <v>26</v>
      </c>
      <c r="D7" s="4" t="s">
        <v>44</v>
      </c>
      <c r="E7" s="4" t="s">
        <v>28</v>
      </c>
      <c r="F7" s="5">
        <v>44477</v>
      </c>
      <c r="G7" s="5">
        <v>44480</v>
      </c>
      <c r="H7" s="4">
        <v>1</v>
      </c>
      <c r="I7" s="4">
        <v>3</v>
      </c>
      <c r="J7" s="4">
        <v>3</v>
      </c>
      <c r="K7" s="4" t="s">
        <v>29</v>
      </c>
      <c r="L7" s="4">
        <v>3201</v>
      </c>
      <c r="M7" s="4">
        <v>3201</v>
      </c>
      <c r="N7" s="4" t="s">
        <v>45</v>
      </c>
      <c r="O7" s="4" t="s">
        <v>31</v>
      </c>
      <c r="P7" s="4" t="s">
        <v>32</v>
      </c>
      <c r="Q7" s="4">
        <v>0</v>
      </c>
      <c r="R7" s="6">
        <v>44468</v>
      </c>
      <c r="S7" s="5">
        <v>44483</v>
      </c>
      <c r="T7" s="4" t="s">
        <v>33</v>
      </c>
      <c r="U7" s="4">
        <v>3201</v>
      </c>
      <c r="V7" s="4">
        <v>0</v>
      </c>
      <c r="W7" s="4">
        <v>0</v>
      </c>
      <c r="X7" s="4">
        <v>2268530</v>
      </c>
      <c r="Y7" s="4">
        <v>97404110</v>
      </c>
    </row>
    <row r="8" s="4" customFormat="1" spans="1:25">
      <c r="A8" s="4">
        <v>16425326927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44478</v>
      </c>
      <c r="G8" s="5">
        <v>44480</v>
      </c>
      <c r="H8" s="4">
        <v>1</v>
      </c>
      <c r="I8" s="4">
        <v>2</v>
      </c>
      <c r="J8" s="4">
        <v>2</v>
      </c>
      <c r="K8" s="4" t="s">
        <v>29</v>
      </c>
      <c r="L8" s="4">
        <v>5735</v>
      </c>
      <c r="M8" s="4">
        <v>5735</v>
      </c>
      <c r="N8" s="4" t="s">
        <v>48</v>
      </c>
      <c r="O8" s="4" t="s">
        <v>31</v>
      </c>
      <c r="P8" s="4" t="s">
        <v>32</v>
      </c>
      <c r="Q8" s="4">
        <v>0</v>
      </c>
      <c r="R8" s="6">
        <v>44470</v>
      </c>
      <c r="S8" s="5">
        <v>44483</v>
      </c>
      <c r="T8" s="4" t="s">
        <v>33</v>
      </c>
      <c r="U8" s="4">
        <v>5735</v>
      </c>
      <c r="V8" s="4">
        <v>0</v>
      </c>
      <c r="W8" s="4">
        <v>0</v>
      </c>
      <c r="X8" s="4"/>
      <c r="Y8" s="4">
        <v>99349201</v>
      </c>
    </row>
    <row r="9" s="4" customFormat="1" spans="1:25">
      <c r="A9" s="4">
        <v>16438078923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44477</v>
      </c>
      <c r="G9" s="5">
        <v>44480</v>
      </c>
      <c r="H9" s="4">
        <v>1</v>
      </c>
      <c r="I9" s="4">
        <v>3</v>
      </c>
      <c r="J9" s="4">
        <v>3</v>
      </c>
      <c r="K9" s="4" t="s">
        <v>29</v>
      </c>
      <c r="L9" s="4">
        <v>2063</v>
      </c>
      <c r="M9" s="4">
        <v>2063</v>
      </c>
      <c r="N9" s="4" t="s">
        <v>51</v>
      </c>
      <c r="O9" s="4" t="s">
        <v>31</v>
      </c>
      <c r="P9" s="4" t="s">
        <v>32</v>
      </c>
      <c r="Q9" s="4">
        <v>0</v>
      </c>
      <c r="R9" s="6">
        <v>44471</v>
      </c>
      <c r="S9" s="5">
        <v>44483</v>
      </c>
      <c r="T9" s="4" t="s">
        <v>33</v>
      </c>
      <c r="U9" s="4">
        <v>2063</v>
      </c>
      <c r="V9" s="4">
        <v>0</v>
      </c>
      <c r="W9" s="4">
        <v>0</v>
      </c>
      <c r="X9" s="4">
        <v>2271175</v>
      </c>
      <c r="Y9" s="4">
        <v>585438991</v>
      </c>
    </row>
    <row r="10" s="4" customFormat="1" spans="1:25">
      <c r="A10" s="4">
        <v>15754689241</v>
      </c>
      <c r="B10" s="4" t="s">
        <v>25</v>
      </c>
      <c r="C10" s="4" t="s">
        <v>52</v>
      </c>
      <c r="D10" s="4" t="s">
        <v>53</v>
      </c>
      <c r="E10" s="4" t="s">
        <v>54</v>
      </c>
      <c r="F10" s="5">
        <v>44477</v>
      </c>
      <c r="G10" s="5">
        <v>44480</v>
      </c>
      <c r="H10" s="4">
        <v>1</v>
      </c>
      <c r="I10" s="4">
        <v>3</v>
      </c>
      <c r="J10" s="4">
        <v>3</v>
      </c>
      <c r="K10" s="4" t="s">
        <v>29</v>
      </c>
      <c r="L10" s="4">
        <v>-4146</v>
      </c>
      <c r="M10" s="4">
        <v>-4146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44387</v>
      </c>
      <c r="S10" s="5">
        <v>44483</v>
      </c>
      <c r="T10" s="4" t="s">
        <v>33</v>
      </c>
      <c r="U10" s="4">
        <v>-4146</v>
      </c>
      <c r="V10" s="4">
        <v>0</v>
      </c>
      <c r="W10" s="4">
        <v>0</v>
      </c>
      <c r="X10" s="4">
        <v>2191377</v>
      </c>
      <c r="Y10" s="4">
        <v>84444303</v>
      </c>
    </row>
    <row r="11" s="4" customFormat="1" spans="1:25">
      <c r="A11" s="4">
        <v>15754689241</v>
      </c>
      <c r="B11" s="4" t="s">
        <v>25</v>
      </c>
      <c r="C11" s="4" t="s">
        <v>56</v>
      </c>
      <c r="D11" s="4" t="s">
        <v>53</v>
      </c>
      <c r="E11" s="4" t="s">
        <v>54</v>
      </c>
      <c r="F11" s="5">
        <v>44477</v>
      </c>
      <c r="G11" s="5">
        <v>44480</v>
      </c>
      <c r="H11" s="4">
        <v>1</v>
      </c>
      <c r="I11" s="4">
        <v>3</v>
      </c>
      <c r="J11" s="4">
        <v>3</v>
      </c>
      <c r="K11" s="4" t="s">
        <v>29</v>
      </c>
      <c r="L11" s="4">
        <v>0</v>
      </c>
      <c r="M11" s="4">
        <v>0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44387</v>
      </c>
      <c r="S11" s="5">
        <v>44483</v>
      </c>
      <c r="T11" s="4" t="s">
        <v>33</v>
      </c>
      <c r="U11" s="4">
        <v>0</v>
      </c>
      <c r="V11" s="4">
        <v>0</v>
      </c>
      <c r="W11" s="4">
        <v>0</v>
      </c>
      <c r="X11" s="4">
        <v>2191377</v>
      </c>
      <c r="Y11" s="4">
        <v>84444303</v>
      </c>
    </row>
    <row r="12" s="4" customFormat="1" spans="1:23">
      <c r="A12" s="4">
        <v>16471242614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44474</v>
      </c>
      <c r="G12" s="5">
        <v>44480</v>
      </c>
      <c r="H12" s="4">
        <v>1</v>
      </c>
      <c r="I12" s="4">
        <v>6</v>
      </c>
      <c r="J12" s="4">
        <v>6</v>
      </c>
      <c r="K12" s="4" t="s">
        <v>29</v>
      </c>
      <c r="L12" s="4">
        <v>1200</v>
      </c>
      <c r="M12" s="4">
        <v>1200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44474</v>
      </c>
      <c r="S12" s="5">
        <v>44483</v>
      </c>
      <c r="T12" s="4" t="s">
        <v>33</v>
      </c>
      <c r="U12" s="4">
        <v>1200</v>
      </c>
      <c r="V12" s="4">
        <v>0</v>
      </c>
      <c r="W12" s="4">
        <v>0</v>
      </c>
    </row>
    <row r="13" s="4" customFormat="1" spans="1:25">
      <c r="A13" s="4">
        <v>16472661779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44477</v>
      </c>
      <c r="G13" s="5">
        <v>44480</v>
      </c>
      <c r="H13" s="4">
        <v>1</v>
      </c>
      <c r="I13" s="4">
        <v>3</v>
      </c>
      <c r="J13" s="4">
        <v>3</v>
      </c>
      <c r="K13" s="4" t="s">
        <v>29</v>
      </c>
      <c r="L13" s="4">
        <v>3372</v>
      </c>
      <c r="M13" s="4">
        <v>3372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44474</v>
      </c>
      <c r="S13" s="5">
        <v>44483</v>
      </c>
      <c r="T13" s="4" t="s">
        <v>33</v>
      </c>
      <c r="U13" s="4">
        <v>3372</v>
      </c>
      <c r="V13" s="4">
        <v>0</v>
      </c>
      <c r="W13" s="4">
        <v>0</v>
      </c>
      <c r="X13" s="4"/>
      <c r="Y13" s="4">
        <v>72545210</v>
      </c>
    </row>
    <row r="14" s="4" customFormat="1" spans="1:23">
      <c r="A14" s="4">
        <v>16296489658</v>
      </c>
      <c r="B14" s="4" t="s">
        <v>25</v>
      </c>
      <c r="C14" s="4" t="s">
        <v>52</v>
      </c>
      <c r="D14" s="4" t="s">
        <v>37</v>
      </c>
      <c r="E14" s="4" t="s">
        <v>38</v>
      </c>
      <c r="F14" s="5">
        <v>44479</v>
      </c>
      <c r="G14" s="5">
        <v>44480</v>
      </c>
      <c r="H14" s="4">
        <v>1</v>
      </c>
      <c r="I14" s="4">
        <v>1</v>
      </c>
      <c r="J14" s="4">
        <v>1</v>
      </c>
      <c r="K14" s="4" t="s">
        <v>29</v>
      </c>
      <c r="L14" s="4">
        <v>-788</v>
      </c>
      <c r="M14" s="4">
        <v>-788</v>
      </c>
      <c r="N14" s="4" t="s">
        <v>39</v>
      </c>
      <c r="O14" s="4" t="s">
        <v>31</v>
      </c>
      <c r="P14" s="4" t="s">
        <v>32</v>
      </c>
      <c r="Q14" s="4">
        <v>0</v>
      </c>
      <c r="R14" s="6">
        <v>44455</v>
      </c>
      <c r="S14" s="5">
        <v>44483</v>
      </c>
      <c r="T14" s="4" t="s">
        <v>33</v>
      </c>
      <c r="U14" s="4">
        <v>-788</v>
      </c>
      <c r="V14" s="4">
        <v>0</v>
      </c>
      <c r="W14" s="4">
        <v>0</v>
      </c>
    </row>
    <row r="15" s="4" customFormat="1" spans="1:25">
      <c r="A15" s="4">
        <v>16478587997</v>
      </c>
      <c r="B15" s="4" t="s">
        <v>25</v>
      </c>
      <c r="C15" s="4" t="s">
        <v>26</v>
      </c>
      <c r="D15" s="4" t="s">
        <v>63</v>
      </c>
      <c r="E15" s="4" t="s">
        <v>47</v>
      </c>
      <c r="F15" s="5">
        <v>44479</v>
      </c>
      <c r="G15" s="5">
        <v>44480</v>
      </c>
      <c r="H15" s="4">
        <v>1</v>
      </c>
      <c r="I15" s="4">
        <v>1</v>
      </c>
      <c r="J15" s="4">
        <v>1</v>
      </c>
      <c r="K15" s="4" t="s">
        <v>29</v>
      </c>
      <c r="L15" s="4">
        <v>668</v>
      </c>
      <c r="M15" s="4">
        <v>668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44475</v>
      </c>
      <c r="S15" s="5">
        <v>44483</v>
      </c>
      <c r="T15" s="4" t="s">
        <v>33</v>
      </c>
      <c r="U15" s="4">
        <v>668</v>
      </c>
      <c r="V15" s="4">
        <v>0</v>
      </c>
      <c r="W15" s="4">
        <v>0</v>
      </c>
      <c r="X15" s="4">
        <v>2273467</v>
      </c>
      <c r="Y15" s="4">
        <v>72896427</v>
      </c>
    </row>
    <row r="16" s="4" customFormat="1" spans="1:25">
      <c r="A16" s="4">
        <v>16480132225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44477</v>
      </c>
      <c r="G16" s="5">
        <v>44480</v>
      </c>
      <c r="H16" s="4">
        <v>1</v>
      </c>
      <c r="I16" s="4">
        <v>3</v>
      </c>
      <c r="J16" s="4">
        <v>3</v>
      </c>
      <c r="K16" s="4" t="s">
        <v>29</v>
      </c>
      <c r="L16" s="4">
        <v>5352</v>
      </c>
      <c r="M16" s="4">
        <v>5352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44475</v>
      </c>
      <c r="S16" s="5">
        <v>44483</v>
      </c>
      <c r="T16" s="4" t="s">
        <v>33</v>
      </c>
      <c r="U16" s="4">
        <v>5352</v>
      </c>
      <c r="V16" s="4">
        <v>0</v>
      </c>
      <c r="W16" s="4">
        <v>0</v>
      </c>
      <c r="X16" s="4"/>
      <c r="Y16" s="4" t="s">
        <v>68</v>
      </c>
    </row>
    <row r="17" s="4" customFormat="1" spans="1:25">
      <c r="A17" s="4">
        <v>16486916708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44477</v>
      </c>
      <c r="G17" s="5">
        <v>44480</v>
      </c>
      <c r="H17" s="4">
        <v>1</v>
      </c>
      <c r="I17" s="4">
        <v>3</v>
      </c>
      <c r="J17" s="4">
        <v>3</v>
      </c>
      <c r="K17" s="4" t="s">
        <v>29</v>
      </c>
      <c r="L17" s="4">
        <v>3588</v>
      </c>
      <c r="M17" s="4">
        <v>3588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44476</v>
      </c>
      <c r="S17" s="5">
        <v>44483</v>
      </c>
      <c r="T17" s="4" t="s">
        <v>33</v>
      </c>
      <c r="U17" s="4">
        <v>3588</v>
      </c>
      <c r="V17" s="4">
        <v>0</v>
      </c>
      <c r="W17" s="4">
        <v>0</v>
      </c>
      <c r="X17" s="4">
        <v>2273935</v>
      </c>
      <c r="Y17" s="4">
        <v>74183008</v>
      </c>
    </row>
    <row r="18" s="4" customFormat="1" spans="1:25">
      <c r="A18" s="4">
        <v>16497093040</v>
      </c>
      <c r="B18" s="4" t="s">
        <v>25</v>
      </c>
      <c r="C18" s="4" t="s">
        <v>26</v>
      </c>
      <c r="D18" s="4" t="s">
        <v>72</v>
      </c>
      <c r="E18" s="4" t="s">
        <v>66</v>
      </c>
      <c r="F18" s="5">
        <v>44478</v>
      </c>
      <c r="G18" s="5">
        <v>44480</v>
      </c>
      <c r="H18" s="4">
        <v>1</v>
      </c>
      <c r="I18" s="4">
        <v>2</v>
      </c>
      <c r="J18" s="4">
        <v>2</v>
      </c>
      <c r="K18" s="4" t="s">
        <v>29</v>
      </c>
      <c r="L18" s="4">
        <v>1946</v>
      </c>
      <c r="M18" s="4">
        <v>1946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44477</v>
      </c>
      <c r="S18" s="5">
        <v>44483</v>
      </c>
      <c r="T18" s="4" t="s">
        <v>33</v>
      </c>
      <c r="U18" s="4">
        <v>1946</v>
      </c>
      <c r="V18" s="4">
        <v>0</v>
      </c>
      <c r="W18" s="4">
        <v>0</v>
      </c>
      <c r="X18" s="4">
        <v>2274516</v>
      </c>
      <c r="Y18" s="4">
        <v>75406241</v>
      </c>
    </row>
    <row r="19" s="4" customFormat="1" spans="1:25">
      <c r="A19" s="4">
        <v>16497362256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44479</v>
      </c>
      <c r="G19" s="5">
        <v>44480</v>
      </c>
      <c r="H19" s="4">
        <v>1</v>
      </c>
      <c r="I19" s="4">
        <v>1</v>
      </c>
      <c r="J19" s="4">
        <v>1</v>
      </c>
      <c r="K19" s="4" t="s">
        <v>29</v>
      </c>
      <c r="L19" s="4">
        <v>602</v>
      </c>
      <c r="M19" s="4">
        <v>602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44477</v>
      </c>
      <c r="S19" s="5">
        <v>44483</v>
      </c>
      <c r="T19" s="4" t="s">
        <v>33</v>
      </c>
      <c r="U19" s="4">
        <v>602</v>
      </c>
      <c r="V19" s="4">
        <v>0</v>
      </c>
      <c r="W19" s="4">
        <v>0</v>
      </c>
      <c r="X19" s="4">
        <v>2274543</v>
      </c>
      <c r="Y19" s="4">
        <v>75430607</v>
      </c>
    </row>
    <row r="20" s="4" customFormat="1" spans="1:25">
      <c r="A20" s="4">
        <v>16498041059</v>
      </c>
      <c r="B20" s="4" t="s">
        <v>25</v>
      </c>
      <c r="C20" s="4" t="s">
        <v>26</v>
      </c>
      <c r="D20" s="4" t="s">
        <v>63</v>
      </c>
      <c r="E20" s="4" t="s">
        <v>47</v>
      </c>
      <c r="F20" s="5">
        <v>44478</v>
      </c>
      <c r="G20" s="5">
        <v>44480</v>
      </c>
      <c r="H20" s="4">
        <v>1</v>
      </c>
      <c r="I20" s="4">
        <v>2</v>
      </c>
      <c r="J20" s="4">
        <v>2</v>
      </c>
      <c r="K20" s="4" t="s">
        <v>29</v>
      </c>
      <c r="L20" s="4">
        <v>1536</v>
      </c>
      <c r="M20" s="4">
        <v>1536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44477</v>
      </c>
      <c r="S20" s="5">
        <v>44483</v>
      </c>
      <c r="T20" s="4" t="s">
        <v>33</v>
      </c>
      <c r="U20" s="4">
        <v>1536</v>
      </c>
      <c r="V20" s="4">
        <v>0</v>
      </c>
      <c r="W20" s="4">
        <v>0</v>
      </c>
      <c r="X20" s="4"/>
      <c r="Y20" s="4">
        <v>75540636</v>
      </c>
    </row>
    <row r="21" s="4" customFormat="1" spans="1:25">
      <c r="A21" s="4">
        <v>16503181932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44478</v>
      </c>
      <c r="G21" s="5">
        <v>44480</v>
      </c>
      <c r="H21" s="4">
        <v>1</v>
      </c>
      <c r="I21" s="4">
        <v>2</v>
      </c>
      <c r="J21" s="4">
        <v>2</v>
      </c>
      <c r="K21" s="4" t="s">
        <v>29</v>
      </c>
      <c r="L21" s="4">
        <v>3364</v>
      </c>
      <c r="M21" s="4">
        <v>3364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44478</v>
      </c>
      <c r="S21" s="5">
        <v>44483</v>
      </c>
      <c r="T21" s="4" t="s">
        <v>33</v>
      </c>
      <c r="U21" s="4">
        <v>3364</v>
      </c>
      <c r="V21" s="4">
        <v>0</v>
      </c>
      <c r="W21" s="4">
        <v>0</v>
      </c>
      <c r="X21" s="4"/>
      <c r="Y21" s="4">
        <v>43565200276</v>
      </c>
    </row>
    <row r="22" s="4" customFormat="1" spans="1:25">
      <c r="A22" s="4">
        <v>16504501980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44478</v>
      </c>
      <c r="G22" s="5">
        <v>44480</v>
      </c>
      <c r="H22" s="4">
        <v>1</v>
      </c>
      <c r="I22" s="4">
        <v>2</v>
      </c>
      <c r="J22" s="4">
        <v>2</v>
      </c>
      <c r="K22" s="4" t="s">
        <v>29</v>
      </c>
      <c r="L22" s="4">
        <v>1975</v>
      </c>
      <c r="M22" s="4">
        <v>1975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44478</v>
      </c>
      <c r="S22" s="5">
        <v>44483</v>
      </c>
      <c r="T22" s="4" t="s">
        <v>33</v>
      </c>
      <c r="U22" s="4">
        <v>1975</v>
      </c>
      <c r="V22" s="4">
        <v>0</v>
      </c>
      <c r="W22" s="4">
        <v>0</v>
      </c>
      <c r="X22" s="4">
        <v>2274888</v>
      </c>
      <c r="Y22" s="4">
        <v>76285892</v>
      </c>
    </row>
    <row r="23" s="4" customFormat="1" spans="1:23">
      <c r="A23" s="4">
        <v>16506163439</v>
      </c>
      <c r="B23" s="4" t="s">
        <v>25</v>
      </c>
      <c r="C23" s="4" t="s">
        <v>26</v>
      </c>
      <c r="D23" s="4" t="s">
        <v>84</v>
      </c>
      <c r="E23" s="4"/>
      <c r="F23" s="5">
        <v>44478</v>
      </c>
      <c r="G23" s="5">
        <v>44480</v>
      </c>
      <c r="H23" s="4">
        <v>0</v>
      </c>
      <c r="I23" s="4">
        <v>2</v>
      </c>
      <c r="J23" s="4">
        <v>0</v>
      </c>
      <c r="K23" s="4" t="s">
        <v>29</v>
      </c>
      <c r="L23" s="4">
        <v>1082</v>
      </c>
      <c r="M23" s="4">
        <v>1082</v>
      </c>
      <c r="N23" s="4"/>
      <c r="O23" s="4" t="s">
        <v>31</v>
      </c>
      <c r="P23" s="4" t="s">
        <v>32</v>
      </c>
      <c r="Q23" s="4">
        <v>0</v>
      </c>
      <c r="R23" s="6">
        <v>44478</v>
      </c>
      <c r="S23" s="5">
        <v>44483</v>
      </c>
      <c r="T23" s="4" t="s">
        <v>33</v>
      </c>
      <c r="U23" s="4">
        <v>1082</v>
      </c>
      <c r="V23" s="4">
        <v>0</v>
      </c>
      <c r="W23" s="4">
        <v>0</v>
      </c>
    </row>
    <row r="24" s="4" customFormat="1" spans="1:25">
      <c r="A24" s="4">
        <v>16506682172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44479</v>
      </c>
      <c r="G24" s="5">
        <v>44480</v>
      </c>
      <c r="H24" s="4">
        <v>1</v>
      </c>
      <c r="I24" s="4">
        <v>1</v>
      </c>
      <c r="J24" s="4">
        <v>1</v>
      </c>
      <c r="K24" s="4" t="s">
        <v>29</v>
      </c>
      <c r="L24" s="4">
        <v>1002</v>
      </c>
      <c r="M24" s="4">
        <v>1002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44479</v>
      </c>
      <c r="S24" s="5">
        <v>44483</v>
      </c>
      <c r="T24" s="4" t="s">
        <v>33</v>
      </c>
      <c r="U24" s="4">
        <v>1002</v>
      </c>
      <c r="V24" s="4">
        <v>0</v>
      </c>
      <c r="W24" s="4">
        <v>0</v>
      </c>
      <c r="X24" s="4"/>
      <c r="Y24" s="4">
        <v>76475061</v>
      </c>
    </row>
    <row r="25" s="4" customFormat="1" spans="1:25">
      <c r="A25" s="4">
        <v>16506882109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44479</v>
      </c>
      <c r="G25" s="5">
        <v>44480</v>
      </c>
      <c r="H25" s="4">
        <v>1</v>
      </c>
      <c r="I25" s="4">
        <v>1</v>
      </c>
      <c r="J25" s="4">
        <v>1</v>
      </c>
      <c r="K25" s="4" t="s">
        <v>29</v>
      </c>
      <c r="L25" s="4">
        <v>789</v>
      </c>
      <c r="M25" s="4">
        <v>789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44479</v>
      </c>
      <c r="S25" s="5">
        <v>44483</v>
      </c>
      <c r="T25" s="4" t="s">
        <v>33</v>
      </c>
      <c r="U25" s="4">
        <v>789</v>
      </c>
      <c r="V25" s="4">
        <v>0</v>
      </c>
      <c r="W25" s="4">
        <v>0</v>
      </c>
      <c r="X25" s="4">
        <v>2275097</v>
      </c>
      <c r="Y25" s="4">
        <v>76571247</v>
      </c>
    </row>
    <row r="26" s="4" customFormat="1" spans="1:25">
      <c r="A26" s="4">
        <v>16511000104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44479</v>
      </c>
      <c r="G26" s="5">
        <v>44480</v>
      </c>
      <c r="H26" s="4">
        <v>2</v>
      </c>
      <c r="I26" s="4">
        <v>1</v>
      </c>
      <c r="J26" s="4">
        <v>2</v>
      </c>
      <c r="K26" s="4" t="s">
        <v>29</v>
      </c>
      <c r="L26" s="4">
        <v>1418</v>
      </c>
      <c r="M26" s="4">
        <v>1418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44479</v>
      </c>
      <c r="S26" s="5">
        <v>44483</v>
      </c>
      <c r="T26" s="4" t="s">
        <v>33</v>
      </c>
      <c r="U26" s="4">
        <v>1418</v>
      </c>
      <c r="V26" s="4">
        <v>0</v>
      </c>
      <c r="W26" s="4">
        <v>0</v>
      </c>
      <c r="X26" s="4">
        <v>2275233</v>
      </c>
      <c r="Y26" s="4" t="s">
        <v>94</v>
      </c>
    </row>
    <row r="27" s="4" customFormat="1" spans="1:25">
      <c r="A27" s="4">
        <v>16511720580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44479</v>
      </c>
      <c r="G27" s="5">
        <v>44480</v>
      </c>
      <c r="H27" s="4">
        <v>1</v>
      </c>
      <c r="I27" s="4">
        <v>1</v>
      </c>
      <c r="J27" s="4">
        <v>1</v>
      </c>
      <c r="K27" s="4" t="s">
        <v>29</v>
      </c>
      <c r="L27" s="4">
        <v>416</v>
      </c>
      <c r="M27" s="4">
        <v>416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44479</v>
      </c>
      <c r="S27" s="5">
        <v>44483</v>
      </c>
      <c r="T27" s="4" t="s">
        <v>33</v>
      </c>
      <c r="U27" s="4">
        <v>416</v>
      </c>
      <c r="V27" s="4">
        <v>0</v>
      </c>
      <c r="W27" s="4">
        <v>0</v>
      </c>
      <c r="X27" s="4">
        <v>2275279</v>
      </c>
      <c r="Y27" s="4" t="s">
        <v>98</v>
      </c>
    </row>
    <row r="28" s="4" customFormat="1" spans="1:25">
      <c r="A28" s="4">
        <v>16512335414</v>
      </c>
      <c r="B28" s="4" t="s">
        <v>25</v>
      </c>
      <c r="C28" s="4" t="s">
        <v>26</v>
      </c>
      <c r="D28" s="4" t="s">
        <v>99</v>
      </c>
      <c r="E28" s="4" t="s">
        <v>66</v>
      </c>
      <c r="F28" s="5">
        <v>44479</v>
      </c>
      <c r="G28" s="5">
        <v>44480</v>
      </c>
      <c r="H28" s="4">
        <v>1</v>
      </c>
      <c r="I28" s="4">
        <v>1</v>
      </c>
      <c r="J28" s="4">
        <v>1</v>
      </c>
      <c r="K28" s="4" t="s">
        <v>29</v>
      </c>
      <c r="L28" s="4">
        <v>229</v>
      </c>
      <c r="M28" s="4">
        <v>229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44479</v>
      </c>
      <c r="S28" s="5">
        <v>44483</v>
      </c>
      <c r="T28" s="4" t="s">
        <v>33</v>
      </c>
      <c r="U28" s="4">
        <v>229</v>
      </c>
      <c r="V28" s="4">
        <v>0</v>
      </c>
      <c r="W28" s="4">
        <v>0</v>
      </c>
      <c r="X28" s="4"/>
      <c r="Y28" s="4">
        <v>76935867</v>
      </c>
    </row>
    <row r="29" s="4" customFormat="1" spans="1:25">
      <c r="A29" s="4">
        <v>16512683288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44479</v>
      </c>
      <c r="G29" s="5">
        <v>44480</v>
      </c>
      <c r="H29" s="4">
        <v>1</v>
      </c>
      <c r="I29" s="4">
        <v>1</v>
      </c>
      <c r="J29" s="4">
        <v>1</v>
      </c>
      <c r="K29" s="4" t="s">
        <v>29</v>
      </c>
      <c r="L29" s="4">
        <v>2869</v>
      </c>
      <c r="M29" s="4">
        <v>2869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44479</v>
      </c>
      <c r="S29" s="5">
        <v>44483</v>
      </c>
      <c r="T29" s="4" t="s">
        <v>33</v>
      </c>
      <c r="U29" s="4">
        <v>2869</v>
      </c>
      <c r="V29" s="4">
        <v>0</v>
      </c>
      <c r="W29" s="4">
        <v>0</v>
      </c>
      <c r="X29" s="4"/>
      <c r="Y29" s="4">
        <v>76963825</v>
      </c>
    </row>
    <row r="30" s="4" customFormat="1" spans="1:25">
      <c r="A30" s="4">
        <v>16512806034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44479</v>
      </c>
      <c r="G30" s="5">
        <v>44480</v>
      </c>
      <c r="H30" s="4">
        <v>1</v>
      </c>
      <c r="I30" s="4">
        <v>1</v>
      </c>
      <c r="J30" s="4">
        <v>1</v>
      </c>
      <c r="K30" s="4" t="s">
        <v>29</v>
      </c>
      <c r="L30" s="4">
        <v>3524</v>
      </c>
      <c r="M30" s="4">
        <v>3524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44479</v>
      </c>
      <c r="S30" s="5">
        <v>44483</v>
      </c>
      <c r="T30" s="4" t="s">
        <v>33</v>
      </c>
      <c r="U30" s="4">
        <v>3524</v>
      </c>
      <c r="V30" s="4">
        <v>0</v>
      </c>
      <c r="W30" s="4">
        <v>0</v>
      </c>
      <c r="X30" s="4"/>
      <c r="Y30" s="4" t="s">
        <v>107</v>
      </c>
    </row>
    <row r="31" s="4" customFormat="1" spans="1:25">
      <c r="A31" s="4">
        <v>16512899988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44479</v>
      </c>
      <c r="G31" s="5">
        <v>44480</v>
      </c>
      <c r="H31" s="4">
        <v>1</v>
      </c>
      <c r="I31" s="4">
        <v>1</v>
      </c>
      <c r="J31" s="4">
        <v>1</v>
      </c>
      <c r="K31" s="4" t="s">
        <v>29</v>
      </c>
      <c r="L31" s="4">
        <v>986</v>
      </c>
      <c r="M31" s="4">
        <v>986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44479</v>
      </c>
      <c r="S31" s="5">
        <v>44483</v>
      </c>
      <c r="T31" s="4" t="s">
        <v>33</v>
      </c>
      <c r="U31" s="4">
        <v>986</v>
      </c>
      <c r="V31" s="4">
        <v>0</v>
      </c>
      <c r="W31" s="4">
        <v>0</v>
      </c>
      <c r="X31" s="4">
        <v>2275369</v>
      </c>
      <c r="Y31" s="4">
        <v>76987696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5"/>
  <sheetViews>
    <sheetView tabSelected="1" workbookViewId="0">
      <selection activeCell="A34" sqref="A34:A35"/>
    </sheetView>
  </sheetViews>
  <sheetFormatPr defaultColWidth="9" defaultRowHeight="13.5"/>
  <cols>
    <col min="1" max="1" width="12.75" style="4" customWidth="1"/>
    <col min="2" max="3" width="11.5" style="4"/>
    <col min="4" max="10" width="9" style="4"/>
    <col min="11" max="11" width="9.375" style="4"/>
    <col min="12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spans="1:9">
      <c r="A2" s="4">
        <v>16276132934</v>
      </c>
      <c r="B2" s="5">
        <v>44476</v>
      </c>
      <c r="C2" s="5">
        <v>44480</v>
      </c>
      <c r="D2" s="4">
        <v>4604</v>
      </c>
      <c r="E2" s="4" t="str">
        <f>VLOOKUP(A2,HOP!A:L,12,0)</f>
        <v>4604.00</v>
      </c>
      <c r="F2" s="4" t="str">
        <f>VLOOKUP(A2,HOP!A:C,3,0)</f>
        <v>2252330</v>
      </c>
      <c r="G2" s="4">
        <f>D2-E2</f>
        <v>0</v>
      </c>
      <c r="H2" s="4" t="str">
        <f>$H$1&amp;F2</f>
        <v>，2252330</v>
      </c>
      <c r="I2" s="4" t="str">
        <f>VLOOKUP(A2,HOP!A:T,20,0)</f>
        <v>直连</v>
      </c>
    </row>
    <row r="3" s="4" customFormat="1" spans="1:9">
      <c r="A3" s="4">
        <v>16296102579</v>
      </c>
      <c r="B3" s="5">
        <v>44477</v>
      </c>
      <c r="C3" s="5">
        <v>44480</v>
      </c>
      <c r="D3" s="4">
        <v>3897</v>
      </c>
      <c r="E3" s="4" t="str">
        <f>VLOOKUP(A3,HOP!A:L,12,0)</f>
        <v>3897.00</v>
      </c>
      <c r="F3" s="4" t="str">
        <f>VLOOKUP(A3,HOP!A:C,3,0)</f>
        <v>2255362</v>
      </c>
      <c r="G3" s="4">
        <f>D3-E3</f>
        <v>0</v>
      </c>
      <c r="H3" s="4" t="str">
        <f>$H$1&amp;F3</f>
        <v>，2255362</v>
      </c>
      <c r="I3" s="4" t="str">
        <f>VLOOKUP(A3,HOP!A:T,20,0)</f>
        <v>直连</v>
      </c>
    </row>
    <row r="4" s="4" customFormat="1" hidden="1" spans="1:9">
      <c r="A4" s="4">
        <v>16296489658</v>
      </c>
      <c r="B4" s="5">
        <v>44479</v>
      </c>
      <c r="C4" s="5">
        <v>44480</v>
      </c>
      <c r="D4" s="4">
        <v>0</v>
      </c>
      <c r="E4" s="4" t="str">
        <f>VLOOKUP(A4,HOP!A:L,12,0)</f>
        <v>0.00</v>
      </c>
      <c r="F4" s="4" t="str">
        <f>VLOOKUP(A4,HOP!A:C,3,0)</f>
        <v>2255425</v>
      </c>
      <c r="G4" s="4">
        <f>D4-E4</f>
        <v>0</v>
      </c>
      <c r="H4" s="4" t="str">
        <f>$H$1&amp;F4</f>
        <v>，2255425</v>
      </c>
      <c r="I4" s="4" t="str">
        <f>VLOOKUP(A4,HOP!A:T,20,0)</f>
        <v>直连</v>
      </c>
    </row>
    <row r="5" s="4" customFormat="1" spans="1:9">
      <c r="A5" s="4">
        <v>16342011873</v>
      </c>
      <c r="B5" s="5">
        <v>44479</v>
      </c>
      <c r="C5" s="5">
        <v>44480</v>
      </c>
      <c r="D5" s="4">
        <v>1034</v>
      </c>
      <c r="E5" s="4" t="str">
        <f>VLOOKUP(A5,HOP!A:L,12,0)</f>
        <v>1034.00</v>
      </c>
      <c r="F5" s="4" t="str">
        <f>VLOOKUP(A5,HOP!A:C,3,0)</f>
        <v>2261472</v>
      </c>
      <c r="G5" s="4">
        <f>D5-E5</f>
        <v>0</v>
      </c>
      <c r="H5" s="4" t="str">
        <f>$H$1&amp;F5</f>
        <v>，2261472</v>
      </c>
      <c r="I5" s="4" t="str">
        <f>VLOOKUP(A5,HOP!A:T,20,0)</f>
        <v>直连</v>
      </c>
    </row>
    <row r="6" s="4" customFormat="1" spans="1:9">
      <c r="A6" s="4">
        <v>16353987758</v>
      </c>
      <c r="B6" s="5">
        <v>44477</v>
      </c>
      <c r="C6" s="5">
        <v>44480</v>
      </c>
      <c r="D6" s="4">
        <v>3773</v>
      </c>
      <c r="E6" s="4" t="str">
        <f>VLOOKUP(A6,HOP!A:L,12,0)</f>
        <v>3773.00</v>
      </c>
      <c r="F6" s="4" t="str">
        <f>VLOOKUP(A6,HOP!A:C,3,0)</f>
        <v>2262867</v>
      </c>
      <c r="G6" s="4">
        <f>D6-E6</f>
        <v>0</v>
      </c>
      <c r="H6" s="4" t="str">
        <f>$H$1&amp;F6</f>
        <v>，2262867</v>
      </c>
      <c r="I6" s="4" t="str">
        <f>VLOOKUP(A6,HOP!A:T,20,0)</f>
        <v>直连</v>
      </c>
    </row>
    <row r="7" s="4" customFormat="1" spans="1:9">
      <c r="A7" s="4">
        <v>16401526306</v>
      </c>
      <c r="B7" s="5">
        <v>44477</v>
      </c>
      <c r="C7" s="5">
        <v>44480</v>
      </c>
      <c r="D7" s="4">
        <v>3201</v>
      </c>
      <c r="E7" s="4" t="str">
        <f>VLOOKUP(A7,HOP!A:L,12,0)</f>
        <v>3201.00</v>
      </c>
      <c r="F7" s="4" t="str">
        <f>VLOOKUP(A7,HOP!A:C,3,0)</f>
        <v>2268530</v>
      </c>
      <c r="G7" s="4">
        <f>D7-E7</f>
        <v>0</v>
      </c>
      <c r="H7" s="4" t="str">
        <f>$H$1&amp;F7</f>
        <v>，2268530</v>
      </c>
      <c r="I7" s="4" t="str">
        <f>VLOOKUP(A7,HOP!A:T,20,0)</f>
        <v>直连</v>
      </c>
    </row>
    <row r="8" s="4" customFormat="1" spans="1:9">
      <c r="A8" s="4">
        <v>16425326927</v>
      </c>
      <c r="B8" s="5">
        <v>44478</v>
      </c>
      <c r="C8" s="5">
        <v>44480</v>
      </c>
      <c r="D8" s="4">
        <v>5735</v>
      </c>
      <c r="E8" s="4" t="str">
        <f>VLOOKUP(A8,HOP!A:L,12,0)</f>
        <v>5735.00</v>
      </c>
      <c r="F8" s="4" t="str">
        <f>VLOOKUP(A8,HOP!A:C,3,0)</f>
        <v>2270423</v>
      </c>
      <c r="G8" s="4">
        <f>D8-E8</f>
        <v>0</v>
      </c>
      <c r="H8" s="4" t="str">
        <f>$H$1&amp;F8</f>
        <v>，2270423</v>
      </c>
      <c r="I8" s="4" t="str">
        <f>VLOOKUP(A8,HOP!A:T,20,0)</f>
        <v>直连</v>
      </c>
    </row>
    <row r="9" s="4" customFormat="1" spans="1:9">
      <c r="A9" s="4">
        <v>16438078923</v>
      </c>
      <c r="B9" s="5">
        <v>44477</v>
      </c>
      <c r="C9" s="5">
        <v>44480</v>
      </c>
      <c r="D9" s="4">
        <v>2063</v>
      </c>
      <c r="E9" s="4" t="str">
        <f>VLOOKUP(A9,HOP!A:L,12,0)</f>
        <v>2063.00</v>
      </c>
      <c r="F9" s="4" t="str">
        <f>VLOOKUP(A9,HOP!A:C,3,0)</f>
        <v>2271175</v>
      </c>
      <c r="G9" s="4">
        <f>D9-E9</f>
        <v>0</v>
      </c>
      <c r="H9" s="4" t="str">
        <f>$H$1&amp;F9</f>
        <v>，2271175</v>
      </c>
      <c r="I9" s="4" t="str">
        <f>VLOOKUP(A9,HOP!A:T,20,0)</f>
        <v>直连</v>
      </c>
    </row>
    <row r="10" s="4" customFormat="1" spans="1:10">
      <c r="A10" s="4">
        <v>15754689241</v>
      </c>
      <c r="B10" s="5">
        <v>44477</v>
      </c>
      <c r="C10" s="5">
        <v>44480</v>
      </c>
      <c r="D10" s="4">
        <v>-4146</v>
      </c>
      <c r="E10" s="4" t="str">
        <f>VLOOKUP(A10,HOP!A:L,12,0)</f>
        <v>0.00</v>
      </c>
      <c r="F10" s="4" t="str">
        <f>VLOOKUP(A10,HOP!A:C,3,0)</f>
        <v>2191377</v>
      </c>
      <c r="G10" s="4">
        <f>D10-E10</f>
        <v>-4146</v>
      </c>
      <c r="H10" s="4" t="str">
        <f>$H$1&amp;F10</f>
        <v>，2191377</v>
      </c>
      <c r="I10" s="4" t="str">
        <f>VLOOKUP(A10,HOP!A:T,20,0)</f>
        <v>直连</v>
      </c>
      <c r="J10" s="4" t="s">
        <v>112</v>
      </c>
    </row>
    <row r="11" s="4" customFormat="1" spans="1:9">
      <c r="A11" s="4">
        <v>16471242614</v>
      </c>
      <c r="B11" s="5">
        <v>44474</v>
      </c>
      <c r="C11" s="5">
        <v>44480</v>
      </c>
      <c r="D11" s="4">
        <v>1200</v>
      </c>
      <c r="E11" s="4" t="str">
        <f>VLOOKUP(A11,HOP!A:L,12,0)</f>
        <v>1200.00</v>
      </c>
      <c r="F11" s="4" t="str">
        <f>VLOOKUP(A11,HOP!A:C,3,0)</f>
        <v>2273134</v>
      </c>
      <c r="G11" s="4">
        <f>D11-E11</f>
        <v>0</v>
      </c>
      <c r="H11" s="4" t="str">
        <f>$H$1&amp;F11</f>
        <v>，2273134</v>
      </c>
      <c r="I11" s="4" t="str">
        <f>VLOOKUP(A11,HOP!A:T,20,0)</f>
        <v>直连</v>
      </c>
    </row>
    <row r="12" s="4" customFormat="1" spans="1:9">
      <c r="A12" s="4">
        <v>16472661779</v>
      </c>
      <c r="B12" s="5">
        <v>44477</v>
      </c>
      <c r="C12" s="5">
        <v>44480</v>
      </c>
      <c r="D12" s="4">
        <v>3372</v>
      </c>
      <c r="E12" s="4" t="str">
        <f>VLOOKUP(A12,HOP!A:L,12,0)</f>
        <v>3372.00</v>
      </c>
      <c r="F12" s="4" t="str">
        <f>VLOOKUP(A12,HOP!A:C,3,0)</f>
        <v>2273248</v>
      </c>
      <c r="G12" s="4">
        <f>D12-E12</f>
        <v>0</v>
      </c>
      <c r="H12" s="4" t="str">
        <f>$H$1&amp;F12</f>
        <v>，2273248</v>
      </c>
      <c r="I12" s="4" t="str">
        <f>VLOOKUP(A12,HOP!A:T,20,0)</f>
        <v>直连</v>
      </c>
    </row>
    <row r="13" s="4" customFormat="1" spans="1:9">
      <c r="A13" s="4">
        <v>16478587997</v>
      </c>
      <c r="B13" s="5">
        <v>44479</v>
      </c>
      <c r="C13" s="5">
        <v>44480</v>
      </c>
      <c r="D13" s="4">
        <v>668</v>
      </c>
      <c r="E13" s="4" t="str">
        <f>VLOOKUP(A13,HOP!A:L,12,0)</f>
        <v>668.00</v>
      </c>
      <c r="F13" s="4" t="str">
        <f>VLOOKUP(A13,HOP!A:C,3,0)</f>
        <v>2273467</v>
      </c>
      <c r="G13" s="4">
        <f t="shared" ref="G13:G29" si="0">D13-E13</f>
        <v>0</v>
      </c>
      <c r="H13" s="4" t="str">
        <f t="shared" ref="H13:H29" si="1">$H$1&amp;F13</f>
        <v>，2273467</v>
      </c>
      <c r="I13" s="4" t="str">
        <f>VLOOKUP(A13,HOP!A:T,20,0)</f>
        <v>直连</v>
      </c>
    </row>
    <row r="14" s="4" customFormat="1" spans="1:9">
      <c r="A14" s="4">
        <v>16480132225</v>
      </c>
      <c r="B14" s="5">
        <v>44477</v>
      </c>
      <c r="C14" s="5">
        <v>44480</v>
      </c>
      <c r="D14" s="4">
        <v>5352</v>
      </c>
      <c r="E14" s="4" t="str">
        <f>VLOOKUP(A14,HOP!A:L,12,0)</f>
        <v>5352.00</v>
      </c>
      <c r="F14" s="4" t="str">
        <f>VLOOKUP(A14,HOP!A:C,3,0)</f>
        <v>2273629</v>
      </c>
      <c r="G14" s="4">
        <f t="shared" si="0"/>
        <v>0</v>
      </c>
      <c r="H14" s="4" t="str">
        <f t="shared" si="1"/>
        <v>，2273629</v>
      </c>
      <c r="I14" s="4" t="str">
        <f>VLOOKUP(A14,HOP!A:T,20,0)</f>
        <v>直连</v>
      </c>
    </row>
    <row r="15" s="4" customFormat="1" spans="1:9">
      <c r="A15" s="4">
        <v>16486916708</v>
      </c>
      <c r="B15" s="5">
        <v>44477</v>
      </c>
      <c r="C15" s="5">
        <v>44480</v>
      </c>
      <c r="D15" s="4">
        <v>3588</v>
      </c>
      <c r="E15" s="4" t="str">
        <f>VLOOKUP(A15,HOP!A:L,12,0)</f>
        <v>3588.00</v>
      </c>
      <c r="F15" s="4" t="str">
        <f>VLOOKUP(A15,HOP!A:C,3,0)</f>
        <v>2273935</v>
      </c>
      <c r="G15" s="4">
        <f t="shared" si="0"/>
        <v>0</v>
      </c>
      <c r="H15" s="4" t="str">
        <f t="shared" si="1"/>
        <v>，2273935</v>
      </c>
      <c r="I15" s="4" t="str">
        <f>VLOOKUP(A15,HOP!A:T,20,0)</f>
        <v>直连</v>
      </c>
    </row>
    <row r="16" s="4" customFormat="1" spans="1:9">
      <c r="A16" s="4">
        <v>16497093040</v>
      </c>
      <c r="B16" s="5">
        <v>44478</v>
      </c>
      <c r="C16" s="5">
        <v>44480</v>
      </c>
      <c r="D16" s="4">
        <v>1946</v>
      </c>
      <c r="E16" s="4" t="str">
        <f>VLOOKUP(A16,HOP!A:L,12,0)</f>
        <v>1946.00</v>
      </c>
      <c r="F16" s="4" t="str">
        <f>VLOOKUP(A16,HOP!A:C,3,0)</f>
        <v>2274516</v>
      </c>
      <c r="G16" s="4">
        <f t="shared" si="0"/>
        <v>0</v>
      </c>
      <c r="H16" s="4" t="str">
        <f t="shared" si="1"/>
        <v>，2274516</v>
      </c>
      <c r="I16" s="4" t="str">
        <f>VLOOKUP(A16,HOP!A:T,20,0)</f>
        <v>直连</v>
      </c>
    </row>
    <row r="17" s="4" customFormat="1" spans="1:9">
      <c r="A17" s="4">
        <v>16497362256</v>
      </c>
      <c r="B17" s="5">
        <v>44479</v>
      </c>
      <c r="C17" s="5">
        <v>44480</v>
      </c>
      <c r="D17" s="4">
        <v>602</v>
      </c>
      <c r="E17" s="4" t="str">
        <f>VLOOKUP(A17,HOP!A:L,12,0)</f>
        <v>602.00</v>
      </c>
      <c r="F17" s="4" t="str">
        <f>VLOOKUP(A17,HOP!A:C,3,0)</f>
        <v>2274543</v>
      </c>
      <c r="G17" s="4">
        <f t="shared" si="0"/>
        <v>0</v>
      </c>
      <c r="H17" s="4" t="str">
        <f t="shared" si="1"/>
        <v>，2274543</v>
      </c>
      <c r="I17" s="4" t="str">
        <f>VLOOKUP(A17,HOP!A:T,20,0)</f>
        <v>直连</v>
      </c>
    </row>
    <row r="18" s="4" customFormat="1" spans="1:9">
      <c r="A18" s="4">
        <v>16498041059</v>
      </c>
      <c r="B18" s="5">
        <v>44478</v>
      </c>
      <c r="C18" s="5">
        <v>44480</v>
      </c>
      <c r="D18" s="4">
        <v>1536</v>
      </c>
      <c r="E18" s="4" t="str">
        <f>VLOOKUP(A18,HOP!A:L,12,0)</f>
        <v>1536.00</v>
      </c>
      <c r="F18" s="4" t="str">
        <f>VLOOKUP(A18,HOP!A:C,3,0)</f>
        <v>2274619</v>
      </c>
      <c r="G18" s="4">
        <f t="shared" si="0"/>
        <v>0</v>
      </c>
      <c r="H18" s="4" t="str">
        <f t="shared" si="1"/>
        <v>，2274619</v>
      </c>
      <c r="I18" s="4" t="str">
        <f>VLOOKUP(A18,HOP!A:T,20,0)</f>
        <v>直连</v>
      </c>
    </row>
    <row r="19" s="4" customFormat="1" spans="1:9">
      <c r="A19" s="4">
        <v>16503181932</v>
      </c>
      <c r="B19" s="5">
        <v>44478</v>
      </c>
      <c r="C19" s="5">
        <v>44480</v>
      </c>
      <c r="D19" s="4">
        <v>3364</v>
      </c>
      <c r="E19" s="4" t="str">
        <f>VLOOKUP(A19,HOP!A:L,12,0)</f>
        <v>3364.00</v>
      </c>
      <c r="F19" s="4" t="str">
        <f>VLOOKUP(A19,HOP!A:C,3,0)</f>
        <v>2274806</v>
      </c>
      <c r="G19" s="4">
        <f t="shared" si="0"/>
        <v>0</v>
      </c>
      <c r="H19" s="4" t="str">
        <f t="shared" si="1"/>
        <v>，2274806</v>
      </c>
      <c r="I19" s="4" t="str">
        <f>VLOOKUP(A19,HOP!A:T,20,0)</f>
        <v>直连</v>
      </c>
    </row>
    <row r="20" s="4" customFormat="1" spans="1:9">
      <c r="A20" s="4">
        <v>16504501980</v>
      </c>
      <c r="B20" s="5">
        <v>44478</v>
      </c>
      <c r="C20" s="5">
        <v>44480</v>
      </c>
      <c r="D20" s="4">
        <v>1975</v>
      </c>
      <c r="E20" s="4" t="str">
        <f>VLOOKUP(A20,HOP!A:L,12,0)</f>
        <v>1975.00</v>
      </c>
      <c r="F20" s="4" t="str">
        <f>VLOOKUP(A20,HOP!A:C,3,0)</f>
        <v>2274888</v>
      </c>
      <c r="G20" s="4">
        <f t="shared" si="0"/>
        <v>0</v>
      </c>
      <c r="H20" s="4" t="str">
        <f t="shared" si="1"/>
        <v>，2274888</v>
      </c>
      <c r="I20" s="4" t="str">
        <f>VLOOKUP(A20,HOP!A:T,20,0)</f>
        <v>直连</v>
      </c>
    </row>
    <row r="21" s="4" customFormat="1" spans="1:9">
      <c r="A21" s="4">
        <v>16506163439</v>
      </c>
      <c r="B21" s="5">
        <v>44478</v>
      </c>
      <c r="C21" s="5">
        <v>44480</v>
      </c>
      <c r="D21" s="4">
        <v>1082</v>
      </c>
      <c r="E21" s="4" t="str">
        <f>VLOOKUP(A21,HOP!A:L,12,0)</f>
        <v>1082.00</v>
      </c>
      <c r="F21" s="4" t="str">
        <f>VLOOKUP(A21,HOP!A:C,3,0)</f>
        <v>2275004</v>
      </c>
      <c r="G21" s="4">
        <f t="shared" si="0"/>
        <v>0</v>
      </c>
      <c r="H21" s="4" t="str">
        <f t="shared" si="1"/>
        <v>，2275004</v>
      </c>
      <c r="I21" s="4" t="str">
        <f>VLOOKUP(A21,HOP!A:T,20,0)</f>
        <v>直连</v>
      </c>
    </row>
    <row r="22" s="4" customFormat="1" spans="1:9">
      <c r="A22" s="4">
        <v>16506682172</v>
      </c>
      <c r="B22" s="5">
        <v>44479</v>
      </c>
      <c r="C22" s="5">
        <v>44480</v>
      </c>
      <c r="D22" s="4">
        <v>1002</v>
      </c>
      <c r="E22" s="4" t="str">
        <f>VLOOKUP(A22,HOP!A:L,12,0)</f>
        <v>1002.00</v>
      </c>
      <c r="F22" s="4" t="str">
        <f>VLOOKUP(A22,HOP!A:C,3,0)</f>
        <v>2275058</v>
      </c>
      <c r="G22" s="4">
        <f t="shared" si="0"/>
        <v>0</v>
      </c>
      <c r="H22" s="4" t="str">
        <f t="shared" si="1"/>
        <v>，2275058</v>
      </c>
      <c r="I22" s="4" t="str">
        <f>VLOOKUP(A22,HOP!A:T,20,0)</f>
        <v>直连</v>
      </c>
    </row>
    <row r="23" s="4" customFormat="1" spans="1:9">
      <c r="A23" s="4">
        <v>16506882109</v>
      </c>
      <c r="B23" s="5">
        <v>44479</v>
      </c>
      <c r="C23" s="5">
        <v>44480</v>
      </c>
      <c r="D23" s="4">
        <v>789</v>
      </c>
      <c r="E23" s="4" t="str">
        <f>VLOOKUP(A23,HOP!A:L,12,0)</f>
        <v>789.00</v>
      </c>
      <c r="F23" s="4" t="str">
        <f>VLOOKUP(A23,HOP!A:C,3,0)</f>
        <v>2275097</v>
      </c>
      <c r="G23" s="4">
        <f t="shared" si="0"/>
        <v>0</v>
      </c>
      <c r="H23" s="4" t="str">
        <f t="shared" si="1"/>
        <v>，2275097</v>
      </c>
      <c r="I23" s="4" t="str">
        <f>VLOOKUP(A23,HOP!A:T,20,0)</f>
        <v>直连</v>
      </c>
    </row>
    <row r="24" s="4" customFormat="1" spans="1:9">
      <c r="A24" s="4">
        <v>16511000104</v>
      </c>
      <c r="B24" s="5">
        <v>44479</v>
      </c>
      <c r="C24" s="5">
        <v>44480</v>
      </c>
      <c r="D24" s="4">
        <v>1418</v>
      </c>
      <c r="E24" s="4" t="str">
        <f>VLOOKUP(A24,HOP!A:L,12,0)</f>
        <v>1418.00</v>
      </c>
      <c r="F24" s="4" t="str">
        <f>VLOOKUP(A24,HOP!A:C,3,0)</f>
        <v>2275233</v>
      </c>
      <c r="G24" s="4">
        <f t="shared" si="0"/>
        <v>0</v>
      </c>
      <c r="H24" s="4" t="str">
        <f t="shared" si="1"/>
        <v>，2275233</v>
      </c>
      <c r="I24" s="4" t="str">
        <f>VLOOKUP(A24,HOP!A:T,20,0)</f>
        <v>直连</v>
      </c>
    </row>
    <row r="25" s="4" customFormat="1" spans="1:9">
      <c r="A25" s="4">
        <v>16511720580</v>
      </c>
      <c r="B25" s="5">
        <v>44479</v>
      </c>
      <c r="C25" s="5">
        <v>44480</v>
      </c>
      <c r="D25" s="4">
        <v>416</v>
      </c>
      <c r="E25" s="4" t="str">
        <f>VLOOKUP(A25,HOP!A:L,12,0)</f>
        <v>416.00</v>
      </c>
      <c r="F25" s="4" t="str">
        <f>VLOOKUP(A25,HOP!A:C,3,0)</f>
        <v>2275279</v>
      </c>
      <c r="G25" s="4">
        <f t="shared" si="0"/>
        <v>0</v>
      </c>
      <c r="H25" s="4" t="str">
        <f t="shared" si="1"/>
        <v>，2275279</v>
      </c>
      <c r="I25" s="4" t="str">
        <f>VLOOKUP(A25,HOP!A:T,20,0)</f>
        <v>直连</v>
      </c>
    </row>
    <row r="26" s="4" customFormat="1" spans="1:9">
      <c r="A26" s="4">
        <v>16512335414</v>
      </c>
      <c r="B26" s="5">
        <v>44479</v>
      </c>
      <c r="C26" s="5">
        <v>44480</v>
      </c>
      <c r="D26" s="4">
        <v>229</v>
      </c>
      <c r="E26" s="4" t="str">
        <f>VLOOKUP(A26,HOP!A:L,12,0)</f>
        <v>229.00</v>
      </c>
      <c r="F26" s="4" t="str">
        <f>VLOOKUP(A26,HOP!A:C,3,0)</f>
        <v>2275325</v>
      </c>
      <c r="G26" s="4">
        <f t="shared" si="0"/>
        <v>0</v>
      </c>
      <c r="H26" s="4" t="str">
        <f t="shared" si="1"/>
        <v>，2275325</v>
      </c>
      <c r="I26" s="4" t="str">
        <f>VLOOKUP(A26,HOP!A:T,20,0)</f>
        <v>直连</v>
      </c>
    </row>
    <row r="27" s="4" customFormat="1" spans="1:9">
      <c r="A27" s="4">
        <v>16512683288</v>
      </c>
      <c r="B27" s="5">
        <v>44479</v>
      </c>
      <c r="C27" s="5">
        <v>44480</v>
      </c>
      <c r="D27" s="4">
        <v>2869</v>
      </c>
      <c r="E27" s="4" t="str">
        <f>VLOOKUP(A27,HOP!A:L,12,0)</f>
        <v>2869.00</v>
      </c>
      <c r="F27" s="4" t="str">
        <f>VLOOKUP(A27,HOP!A:C,3,0)</f>
        <v>2275352</v>
      </c>
      <c r="G27" s="4">
        <f t="shared" si="0"/>
        <v>0</v>
      </c>
      <c r="H27" s="4" t="str">
        <f t="shared" si="1"/>
        <v>，2275352</v>
      </c>
      <c r="I27" s="4" t="str">
        <f>VLOOKUP(A27,HOP!A:T,20,0)</f>
        <v>直连</v>
      </c>
    </row>
    <row r="28" s="4" customFormat="1" spans="1:9">
      <c r="A28" s="4">
        <v>16512806034</v>
      </c>
      <c r="B28" s="5">
        <v>44479</v>
      </c>
      <c r="C28" s="5">
        <v>44480</v>
      </c>
      <c r="D28" s="4">
        <v>3524</v>
      </c>
      <c r="E28" s="4" t="str">
        <f>VLOOKUP(A28,HOP!A:L,12,0)</f>
        <v>3524.00</v>
      </c>
      <c r="F28" s="4" t="str">
        <f>VLOOKUP(A28,HOP!A:C,3,0)</f>
        <v>2275357</v>
      </c>
      <c r="G28" s="4">
        <f t="shared" si="0"/>
        <v>0</v>
      </c>
      <c r="H28" s="4" t="str">
        <f t="shared" si="1"/>
        <v>，2275357</v>
      </c>
      <c r="I28" s="4" t="str">
        <f>VLOOKUP(A28,HOP!A:T,20,0)</f>
        <v>直连</v>
      </c>
    </row>
    <row r="29" s="4" customFormat="1" spans="1:9">
      <c r="A29" s="4">
        <v>16512899988</v>
      </c>
      <c r="B29" s="5">
        <v>44479</v>
      </c>
      <c r="C29" s="5">
        <v>44480</v>
      </c>
      <c r="D29" s="4">
        <v>986</v>
      </c>
      <c r="E29" s="4" t="str">
        <f>VLOOKUP(A29,HOP!A:L,12,0)</f>
        <v>986.00</v>
      </c>
      <c r="F29" s="4" t="str">
        <f>VLOOKUP(A29,HOP!A:C,3,0)</f>
        <v>2275369</v>
      </c>
      <c r="G29" s="4">
        <f t="shared" si="0"/>
        <v>0</v>
      </c>
      <c r="H29" s="4" t="str">
        <f t="shared" si="1"/>
        <v>，2275369</v>
      </c>
      <c r="I29" s="4" t="str">
        <f>VLOOKUP(A29,HOP!A:T,20,0)</f>
        <v>直连</v>
      </c>
    </row>
    <row r="31" spans="4:4">
      <c r="D31" s="4">
        <f>SUM(D2:D30)</f>
        <v>56079</v>
      </c>
    </row>
    <row r="32" spans="4:4">
      <c r="D32" s="4" t="s">
        <v>113</v>
      </c>
    </row>
    <row r="33" spans="11:11">
      <c r="K33" s="4">
        <v>56079</v>
      </c>
    </row>
    <row r="34" spans="1:11">
      <c r="A34" s="4" t="s">
        <v>114</v>
      </c>
      <c r="K34" s="4">
        <v>-55262.7</v>
      </c>
    </row>
    <row r="35" spans="1:11">
      <c r="A35" s="4" t="s">
        <v>115</v>
      </c>
      <c r="K35" s="4">
        <f>SUBTOTAL(9,K33:K34)</f>
        <v>816.300000000003</v>
      </c>
    </row>
  </sheetData>
  <autoFilter ref="A1:XFD35">
    <filterColumn colId="3">
      <filters blank="1">
        <filter val="5352"/>
        <filter val="416"/>
        <filter val="3897"/>
        <filter val="1418"/>
        <filter val="2063"/>
        <filter val="3364"/>
        <filter val="3524"/>
        <filter val="668"/>
        <filter val="229"/>
        <filter val="2869"/>
        <filter val="3372"/>
        <filter val="3773"/>
        <filter val="1034"/>
        <filter val="56079 HKD"/>
        <filter val="1975"/>
        <filter val="5735"/>
        <filter val="1536"/>
        <filter val="56079"/>
        <filter val="1200"/>
        <filter val="3201"/>
        <filter val="602"/>
        <filter val="1002"/>
        <filter val="1082"/>
        <filter val="4604"/>
        <filter val="986"/>
        <filter val="1946"/>
        <filter val="-4146"/>
        <filter val="3588"/>
        <filter val="7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3">
        <v>16512899988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133</v>
      </c>
      <c r="G2" s="1" t="s">
        <v>137</v>
      </c>
      <c r="H2" s="1" t="s">
        <v>138</v>
      </c>
      <c r="I2" s="1" t="s">
        <v>139</v>
      </c>
      <c r="J2" s="1" t="s">
        <v>29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</row>
    <row r="3" s="1" customFormat="1" spans="1:20">
      <c r="A3" s="3">
        <v>16512806034</v>
      </c>
      <c r="B3" s="1" t="s">
        <v>133</v>
      </c>
      <c r="C3" s="1" t="s">
        <v>148</v>
      </c>
      <c r="D3" s="1" t="s">
        <v>149</v>
      </c>
      <c r="E3" s="1" t="s">
        <v>150</v>
      </c>
      <c r="F3" s="1" t="s">
        <v>133</v>
      </c>
      <c r="G3" s="1" t="s">
        <v>137</v>
      </c>
      <c r="H3" s="1" t="s">
        <v>138</v>
      </c>
      <c r="I3" s="1" t="s">
        <v>151</v>
      </c>
      <c r="J3" s="1" t="s">
        <v>29</v>
      </c>
      <c r="K3" s="1" t="s">
        <v>152</v>
      </c>
      <c r="L3" s="1" t="s">
        <v>152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153</v>
      </c>
      <c r="R3" s="1" t="s">
        <v>145</v>
      </c>
      <c r="S3" s="1" t="s">
        <v>146</v>
      </c>
      <c r="T3" s="1" t="s">
        <v>147</v>
      </c>
    </row>
    <row r="4" s="1" customFormat="1" spans="1:20">
      <c r="A4" s="3">
        <v>16512683288</v>
      </c>
      <c r="B4" s="1" t="s">
        <v>133</v>
      </c>
      <c r="C4" s="1" t="s">
        <v>154</v>
      </c>
      <c r="D4" s="1" t="s">
        <v>155</v>
      </c>
      <c r="E4" s="1" t="s">
        <v>156</v>
      </c>
      <c r="F4" s="1" t="s">
        <v>133</v>
      </c>
      <c r="G4" s="1" t="s">
        <v>137</v>
      </c>
      <c r="H4" s="1" t="s">
        <v>138</v>
      </c>
      <c r="I4" s="1" t="s">
        <v>157</v>
      </c>
      <c r="J4" s="1" t="s">
        <v>29</v>
      </c>
      <c r="K4" s="1" t="s">
        <v>158</v>
      </c>
      <c r="L4" s="1" t="s">
        <v>158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159</v>
      </c>
      <c r="R4" s="1" t="s">
        <v>145</v>
      </c>
      <c r="S4" s="1" t="s">
        <v>146</v>
      </c>
      <c r="T4" s="1" t="s">
        <v>147</v>
      </c>
    </row>
    <row r="5" s="1" customFormat="1" spans="1:20">
      <c r="A5" s="3">
        <v>16512335414</v>
      </c>
      <c r="B5" s="1" t="s">
        <v>133</v>
      </c>
      <c r="C5" s="1" t="s">
        <v>160</v>
      </c>
      <c r="D5" s="1" t="s">
        <v>161</v>
      </c>
      <c r="E5" s="1" t="s">
        <v>162</v>
      </c>
      <c r="F5" s="1" t="s">
        <v>133</v>
      </c>
      <c r="G5" s="1" t="s">
        <v>137</v>
      </c>
      <c r="H5" s="1" t="s">
        <v>138</v>
      </c>
      <c r="I5" s="1" t="s">
        <v>163</v>
      </c>
      <c r="J5" s="1" t="s">
        <v>29</v>
      </c>
      <c r="K5" s="1" t="s">
        <v>164</v>
      </c>
      <c r="L5" s="1" t="s">
        <v>164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165</v>
      </c>
      <c r="R5" s="1" t="s">
        <v>145</v>
      </c>
      <c r="S5" s="1" t="s">
        <v>146</v>
      </c>
      <c r="T5" s="1" t="s">
        <v>147</v>
      </c>
    </row>
    <row r="6" s="1" customFormat="1" spans="1:20">
      <c r="A6" s="3">
        <v>16511720580</v>
      </c>
      <c r="B6" s="1" t="s">
        <v>133</v>
      </c>
      <c r="C6" s="1" t="s">
        <v>166</v>
      </c>
      <c r="D6" s="1" t="s">
        <v>167</v>
      </c>
      <c r="E6" s="1" t="s">
        <v>168</v>
      </c>
      <c r="F6" s="1" t="s">
        <v>133</v>
      </c>
      <c r="G6" s="1" t="s">
        <v>137</v>
      </c>
      <c r="H6" s="1" t="s">
        <v>138</v>
      </c>
      <c r="I6" s="1" t="s">
        <v>169</v>
      </c>
      <c r="J6" s="1" t="s">
        <v>29</v>
      </c>
      <c r="K6" s="1" t="s">
        <v>170</v>
      </c>
      <c r="L6" s="1" t="s">
        <v>170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171</v>
      </c>
      <c r="R6" s="1" t="s">
        <v>145</v>
      </c>
      <c r="S6" s="1" t="s">
        <v>146</v>
      </c>
      <c r="T6" s="1" t="s">
        <v>147</v>
      </c>
    </row>
    <row r="7" s="1" customFormat="1" spans="1:20">
      <c r="A7" s="3">
        <v>16511000104</v>
      </c>
      <c r="B7" s="1" t="s">
        <v>133</v>
      </c>
      <c r="C7" s="1" t="s">
        <v>172</v>
      </c>
      <c r="D7" s="1" t="s">
        <v>173</v>
      </c>
      <c r="E7" s="1" t="s">
        <v>174</v>
      </c>
      <c r="F7" s="1" t="s">
        <v>133</v>
      </c>
      <c r="G7" s="1" t="s">
        <v>137</v>
      </c>
      <c r="H7" s="1" t="s">
        <v>138</v>
      </c>
      <c r="I7" s="1" t="s">
        <v>175</v>
      </c>
      <c r="J7" s="1" t="s">
        <v>29</v>
      </c>
      <c r="K7" s="1" t="s">
        <v>176</v>
      </c>
      <c r="L7" s="1" t="s">
        <v>176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177</v>
      </c>
      <c r="R7" s="1" t="s">
        <v>145</v>
      </c>
      <c r="S7" s="1" t="s">
        <v>146</v>
      </c>
      <c r="T7" s="1" t="s">
        <v>147</v>
      </c>
    </row>
    <row r="8" s="1" customFormat="1" spans="1:20">
      <c r="A8" s="3">
        <v>16506882109</v>
      </c>
      <c r="B8" s="1" t="s">
        <v>133</v>
      </c>
      <c r="C8" s="1" t="s">
        <v>178</v>
      </c>
      <c r="D8" s="1" t="s">
        <v>179</v>
      </c>
      <c r="E8" s="1" t="s">
        <v>180</v>
      </c>
      <c r="F8" s="1" t="s">
        <v>133</v>
      </c>
      <c r="G8" s="1" t="s">
        <v>137</v>
      </c>
      <c r="H8" s="1" t="s">
        <v>138</v>
      </c>
      <c r="I8" s="1" t="s">
        <v>181</v>
      </c>
      <c r="J8" s="1" t="s">
        <v>29</v>
      </c>
      <c r="K8" s="1" t="s">
        <v>182</v>
      </c>
      <c r="L8" s="1" t="s">
        <v>182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183</v>
      </c>
      <c r="R8" s="1" t="s">
        <v>145</v>
      </c>
      <c r="S8" s="1" t="s">
        <v>146</v>
      </c>
      <c r="T8" s="1" t="s">
        <v>147</v>
      </c>
    </row>
    <row r="9" s="1" customFormat="1" spans="1:20">
      <c r="A9" s="3">
        <v>16506682172</v>
      </c>
      <c r="B9" s="1" t="s">
        <v>133</v>
      </c>
      <c r="C9" s="1" t="s">
        <v>184</v>
      </c>
      <c r="D9" s="1" t="s">
        <v>185</v>
      </c>
      <c r="E9" s="1" t="s">
        <v>186</v>
      </c>
      <c r="F9" s="1" t="s">
        <v>133</v>
      </c>
      <c r="G9" s="1" t="s">
        <v>137</v>
      </c>
      <c r="H9" s="1" t="s">
        <v>138</v>
      </c>
      <c r="I9" s="1" t="s">
        <v>187</v>
      </c>
      <c r="J9" s="1" t="s">
        <v>29</v>
      </c>
      <c r="K9" s="1" t="s">
        <v>188</v>
      </c>
      <c r="L9" s="1" t="s">
        <v>188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189</v>
      </c>
      <c r="R9" s="1" t="s">
        <v>145</v>
      </c>
      <c r="S9" s="1" t="s">
        <v>146</v>
      </c>
      <c r="T9" s="1" t="s">
        <v>147</v>
      </c>
    </row>
    <row r="10" s="1" customFormat="1" spans="1:20">
      <c r="A10" s="3">
        <v>16506163439</v>
      </c>
      <c r="B10" s="1" t="s">
        <v>190</v>
      </c>
      <c r="C10" s="1" t="s">
        <v>191</v>
      </c>
      <c r="D10" s="1" t="s">
        <v>192</v>
      </c>
      <c r="E10" s="1" t="s">
        <v>193</v>
      </c>
      <c r="F10" s="1" t="s">
        <v>190</v>
      </c>
      <c r="G10" s="1" t="s">
        <v>137</v>
      </c>
      <c r="H10" s="1" t="s">
        <v>138</v>
      </c>
      <c r="I10" s="1" t="s">
        <v>194</v>
      </c>
      <c r="J10" s="1" t="s">
        <v>29</v>
      </c>
      <c r="K10" s="1" t="s">
        <v>195</v>
      </c>
      <c r="L10" s="1" t="s">
        <v>195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196</v>
      </c>
      <c r="R10" s="1" t="s">
        <v>145</v>
      </c>
      <c r="S10" s="1" t="s">
        <v>146</v>
      </c>
      <c r="T10" s="1" t="s">
        <v>147</v>
      </c>
    </row>
    <row r="11" s="1" customFormat="1" spans="1:20">
      <c r="A11" s="3">
        <v>16504501980</v>
      </c>
      <c r="B11" s="1" t="s">
        <v>190</v>
      </c>
      <c r="C11" s="1" t="s">
        <v>197</v>
      </c>
      <c r="D11" s="1" t="s">
        <v>198</v>
      </c>
      <c r="E11" s="1" t="s">
        <v>199</v>
      </c>
      <c r="F11" s="1" t="s">
        <v>190</v>
      </c>
      <c r="G11" s="1" t="s">
        <v>137</v>
      </c>
      <c r="H11" s="1" t="s">
        <v>138</v>
      </c>
      <c r="I11" s="1" t="s">
        <v>200</v>
      </c>
      <c r="J11" s="1" t="s">
        <v>29</v>
      </c>
      <c r="K11" s="1" t="s">
        <v>201</v>
      </c>
      <c r="L11" s="1" t="s">
        <v>201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202</v>
      </c>
      <c r="R11" s="1" t="s">
        <v>145</v>
      </c>
      <c r="S11" s="1" t="s">
        <v>146</v>
      </c>
      <c r="T11" s="1" t="s">
        <v>147</v>
      </c>
    </row>
    <row r="12" s="1" customFormat="1" spans="1:20">
      <c r="A12" s="3">
        <v>16503181932</v>
      </c>
      <c r="B12" s="1" t="s">
        <v>190</v>
      </c>
      <c r="C12" s="1" t="s">
        <v>203</v>
      </c>
      <c r="D12" s="1" t="s">
        <v>204</v>
      </c>
      <c r="E12" s="1" t="s">
        <v>205</v>
      </c>
      <c r="F12" s="1" t="s">
        <v>190</v>
      </c>
      <c r="G12" s="1" t="s">
        <v>137</v>
      </c>
      <c r="H12" s="1" t="s">
        <v>138</v>
      </c>
      <c r="I12" s="1" t="s">
        <v>206</v>
      </c>
      <c r="J12" s="1" t="s">
        <v>29</v>
      </c>
      <c r="K12" s="1" t="s">
        <v>207</v>
      </c>
      <c r="L12" s="1" t="s">
        <v>207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208</v>
      </c>
      <c r="R12" s="1" t="s">
        <v>145</v>
      </c>
      <c r="S12" s="1" t="s">
        <v>146</v>
      </c>
      <c r="T12" s="1" t="s">
        <v>147</v>
      </c>
    </row>
    <row r="13" s="1" customFormat="1" spans="1:20">
      <c r="A13" s="3">
        <v>16498041059</v>
      </c>
      <c r="B13" s="1" t="s">
        <v>209</v>
      </c>
      <c r="C13" s="1" t="s">
        <v>210</v>
      </c>
      <c r="D13" s="1" t="s">
        <v>211</v>
      </c>
      <c r="E13" s="1" t="s">
        <v>212</v>
      </c>
      <c r="F13" s="1" t="s">
        <v>190</v>
      </c>
      <c r="G13" s="1" t="s">
        <v>137</v>
      </c>
      <c r="H13" s="1" t="s">
        <v>138</v>
      </c>
      <c r="I13" s="1" t="s">
        <v>213</v>
      </c>
      <c r="J13" s="1" t="s">
        <v>29</v>
      </c>
      <c r="K13" s="1" t="s">
        <v>214</v>
      </c>
      <c r="L13" s="1" t="s">
        <v>214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215</v>
      </c>
      <c r="R13" s="1" t="s">
        <v>145</v>
      </c>
      <c r="S13" s="1" t="s">
        <v>146</v>
      </c>
      <c r="T13" s="1" t="s">
        <v>147</v>
      </c>
    </row>
    <row r="14" s="1" customFormat="1" spans="1:20">
      <c r="A14" s="3">
        <v>16497362256</v>
      </c>
      <c r="B14" s="1" t="s">
        <v>209</v>
      </c>
      <c r="C14" s="1" t="s">
        <v>216</v>
      </c>
      <c r="D14" s="1" t="s">
        <v>217</v>
      </c>
      <c r="E14" s="1" t="s">
        <v>218</v>
      </c>
      <c r="F14" s="1" t="s">
        <v>133</v>
      </c>
      <c r="G14" s="1" t="s">
        <v>137</v>
      </c>
      <c r="H14" s="1" t="s">
        <v>138</v>
      </c>
      <c r="I14" s="1" t="s">
        <v>219</v>
      </c>
      <c r="J14" s="1" t="s">
        <v>29</v>
      </c>
      <c r="K14" s="1" t="s">
        <v>220</v>
      </c>
      <c r="L14" s="1" t="s">
        <v>220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221</v>
      </c>
      <c r="R14" s="1" t="s">
        <v>145</v>
      </c>
      <c r="S14" s="1" t="s">
        <v>146</v>
      </c>
      <c r="T14" s="1" t="s">
        <v>147</v>
      </c>
    </row>
    <row r="15" s="1" customFormat="1" spans="1:20">
      <c r="A15" s="3">
        <v>16497093040</v>
      </c>
      <c r="B15" s="1" t="s">
        <v>209</v>
      </c>
      <c r="C15" s="1" t="s">
        <v>222</v>
      </c>
      <c r="D15" s="1" t="s">
        <v>223</v>
      </c>
      <c r="E15" s="1" t="s">
        <v>224</v>
      </c>
      <c r="F15" s="1" t="s">
        <v>190</v>
      </c>
      <c r="G15" s="1" t="s">
        <v>137</v>
      </c>
      <c r="H15" s="1" t="s">
        <v>138</v>
      </c>
      <c r="I15" s="1" t="s">
        <v>225</v>
      </c>
      <c r="J15" s="1" t="s">
        <v>29</v>
      </c>
      <c r="K15" s="1" t="s">
        <v>226</v>
      </c>
      <c r="L15" s="1" t="s">
        <v>226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227</v>
      </c>
      <c r="R15" s="1" t="s">
        <v>145</v>
      </c>
      <c r="S15" s="1" t="s">
        <v>146</v>
      </c>
      <c r="T15" s="1" t="s">
        <v>147</v>
      </c>
    </row>
    <row r="16" s="1" customFormat="1" spans="1:20">
      <c r="A16" s="3">
        <v>16486916708</v>
      </c>
      <c r="B16" s="1" t="s">
        <v>228</v>
      </c>
      <c r="C16" s="1" t="s">
        <v>229</v>
      </c>
      <c r="D16" s="1" t="s">
        <v>230</v>
      </c>
      <c r="E16" s="1" t="s">
        <v>231</v>
      </c>
      <c r="F16" s="1" t="s">
        <v>209</v>
      </c>
      <c r="G16" s="1" t="s">
        <v>137</v>
      </c>
      <c r="H16" s="1" t="s">
        <v>138</v>
      </c>
      <c r="I16" s="1" t="s">
        <v>232</v>
      </c>
      <c r="J16" s="1" t="s">
        <v>29</v>
      </c>
      <c r="K16" s="1" t="s">
        <v>233</v>
      </c>
      <c r="L16" s="1" t="s">
        <v>233</v>
      </c>
      <c r="M16" s="1" t="s">
        <v>141</v>
      </c>
      <c r="N16" s="1" t="s">
        <v>141</v>
      </c>
      <c r="O16" s="1" t="s">
        <v>142</v>
      </c>
      <c r="P16" s="1" t="s">
        <v>143</v>
      </c>
      <c r="Q16" s="1" t="s">
        <v>234</v>
      </c>
      <c r="R16" s="1" t="s">
        <v>145</v>
      </c>
      <c r="S16" s="1" t="s">
        <v>146</v>
      </c>
      <c r="T16" s="1" t="s">
        <v>147</v>
      </c>
    </row>
    <row r="17" s="1" customFormat="1" spans="1:20">
      <c r="A17" s="3">
        <v>16480132225</v>
      </c>
      <c r="B17" s="1" t="s">
        <v>235</v>
      </c>
      <c r="C17" s="1" t="s">
        <v>236</v>
      </c>
      <c r="D17" s="1" t="s">
        <v>237</v>
      </c>
      <c r="E17" s="1" t="s">
        <v>238</v>
      </c>
      <c r="F17" s="1" t="s">
        <v>209</v>
      </c>
      <c r="G17" s="1" t="s">
        <v>137</v>
      </c>
      <c r="H17" s="1" t="s">
        <v>138</v>
      </c>
      <c r="I17" s="1" t="s">
        <v>239</v>
      </c>
      <c r="J17" s="1" t="s">
        <v>29</v>
      </c>
      <c r="K17" s="1" t="s">
        <v>240</v>
      </c>
      <c r="L17" s="1" t="s">
        <v>240</v>
      </c>
      <c r="M17" s="1" t="s">
        <v>141</v>
      </c>
      <c r="N17" s="1" t="s">
        <v>141</v>
      </c>
      <c r="O17" s="1" t="s">
        <v>142</v>
      </c>
      <c r="P17" s="1" t="s">
        <v>143</v>
      </c>
      <c r="Q17" s="1" t="s">
        <v>241</v>
      </c>
      <c r="R17" s="1" t="s">
        <v>145</v>
      </c>
      <c r="S17" s="1" t="s">
        <v>146</v>
      </c>
      <c r="T17" s="1" t="s">
        <v>147</v>
      </c>
    </row>
    <row r="18" s="1" customFormat="1" spans="1:20">
      <c r="A18" s="3">
        <v>16478587997</v>
      </c>
      <c r="B18" s="1" t="s">
        <v>235</v>
      </c>
      <c r="C18" s="1" t="s">
        <v>242</v>
      </c>
      <c r="D18" s="1" t="s">
        <v>211</v>
      </c>
      <c r="E18" s="1" t="s">
        <v>243</v>
      </c>
      <c r="F18" s="1" t="s">
        <v>133</v>
      </c>
      <c r="G18" s="1" t="s">
        <v>137</v>
      </c>
      <c r="H18" s="1" t="s">
        <v>138</v>
      </c>
      <c r="I18" s="1" t="s">
        <v>244</v>
      </c>
      <c r="J18" s="1" t="s">
        <v>29</v>
      </c>
      <c r="K18" s="1" t="s">
        <v>245</v>
      </c>
      <c r="L18" s="1" t="s">
        <v>245</v>
      </c>
      <c r="M18" s="1" t="s">
        <v>141</v>
      </c>
      <c r="N18" s="1" t="s">
        <v>141</v>
      </c>
      <c r="O18" s="1" t="s">
        <v>142</v>
      </c>
      <c r="P18" s="1" t="s">
        <v>143</v>
      </c>
      <c r="Q18" s="1" t="s">
        <v>246</v>
      </c>
      <c r="R18" s="1" t="s">
        <v>145</v>
      </c>
      <c r="S18" s="1" t="s">
        <v>146</v>
      </c>
      <c r="T18" s="1" t="s">
        <v>147</v>
      </c>
    </row>
    <row r="19" s="1" customFormat="1" spans="1:20">
      <c r="A19" s="3">
        <v>16472661779</v>
      </c>
      <c r="B19" s="1" t="s">
        <v>247</v>
      </c>
      <c r="C19" s="1" t="s">
        <v>248</v>
      </c>
      <c r="D19" s="1" t="s">
        <v>249</v>
      </c>
      <c r="E19" s="1" t="s">
        <v>250</v>
      </c>
      <c r="F19" s="1" t="s">
        <v>209</v>
      </c>
      <c r="G19" s="1" t="s">
        <v>137</v>
      </c>
      <c r="H19" s="1" t="s">
        <v>138</v>
      </c>
      <c r="I19" s="1" t="s">
        <v>251</v>
      </c>
      <c r="J19" s="1" t="s">
        <v>29</v>
      </c>
      <c r="K19" s="1" t="s">
        <v>252</v>
      </c>
      <c r="L19" s="1" t="s">
        <v>252</v>
      </c>
      <c r="M19" s="1" t="s">
        <v>141</v>
      </c>
      <c r="N19" s="1" t="s">
        <v>141</v>
      </c>
      <c r="O19" s="1" t="s">
        <v>142</v>
      </c>
      <c r="P19" s="1" t="s">
        <v>143</v>
      </c>
      <c r="Q19" s="1" t="s">
        <v>253</v>
      </c>
      <c r="R19" s="1" t="s">
        <v>145</v>
      </c>
      <c r="S19" s="1" t="s">
        <v>146</v>
      </c>
      <c r="T19" s="1" t="s">
        <v>147</v>
      </c>
    </row>
    <row r="20" s="1" customFormat="1" spans="1:20">
      <c r="A20" s="3">
        <v>16471242614</v>
      </c>
      <c r="B20" s="1" t="s">
        <v>247</v>
      </c>
      <c r="C20" s="1" t="s">
        <v>254</v>
      </c>
      <c r="D20" s="1" t="s">
        <v>255</v>
      </c>
      <c r="E20" s="1" t="s">
        <v>256</v>
      </c>
      <c r="F20" s="1" t="s">
        <v>247</v>
      </c>
      <c r="G20" s="1" t="s">
        <v>137</v>
      </c>
      <c r="H20" s="1" t="s">
        <v>138</v>
      </c>
      <c r="I20" s="1" t="s">
        <v>257</v>
      </c>
      <c r="J20" s="1" t="s">
        <v>29</v>
      </c>
      <c r="K20" s="1" t="s">
        <v>258</v>
      </c>
      <c r="L20" s="1" t="s">
        <v>258</v>
      </c>
      <c r="M20" s="1" t="s">
        <v>141</v>
      </c>
      <c r="N20" s="1" t="s">
        <v>141</v>
      </c>
      <c r="O20" s="1" t="s">
        <v>142</v>
      </c>
      <c r="P20" s="1" t="s">
        <v>143</v>
      </c>
      <c r="Q20" s="1" t="s">
        <v>259</v>
      </c>
      <c r="R20" s="1" t="s">
        <v>145</v>
      </c>
      <c r="S20" s="1" t="s">
        <v>146</v>
      </c>
      <c r="T20" s="1" t="s">
        <v>147</v>
      </c>
    </row>
    <row r="21" s="1" customFormat="1" spans="1:20">
      <c r="A21" s="3">
        <v>16438078923</v>
      </c>
      <c r="B21" s="1" t="s">
        <v>260</v>
      </c>
      <c r="C21" s="1" t="s">
        <v>261</v>
      </c>
      <c r="D21" s="1" t="s">
        <v>262</v>
      </c>
      <c r="E21" s="1" t="s">
        <v>263</v>
      </c>
      <c r="F21" s="1" t="s">
        <v>209</v>
      </c>
      <c r="G21" s="1" t="s">
        <v>137</v>
      </c>
      <c r="H21" s="1" t="s">
        <v>138</v>
      </c>
      <c r="I21" s="1" t="s">
        <v>264</v>
      </c>
      <c r="J21" s="1" t="s">
        <v>29</v>
      </c>
      <c r="K21" s="1" t="s">
        <v>265</v>
      </c>
      <c r="L21" s="1" t="s">
        <v>265</v>
      </c>
      <c r="M21" s="1" t="s">
        <v>141</v>
      </c>
      <c r="N21" s="1" t="s">
        <v>141</v>
      </c>
      <c r="O21" s="1" t="s">
        <v>142</v>
      </c>
      <c r="P21" s="1" t="s">
        <v>143</v>
      </c>
      <c r="Q21" s="1" t="s">
        <v>266</v>
      </c>
      <c r="R21" s="1" t="s">
        <v>145</v>
      </c>
      <c r="S21" s="1" t="s">
        <v>146</v>
      </c>
      <c r="T21" s="1" t="s">
        <v>147</v>
      </c>
    </row>
    <row r="22" s="1" customFormat="1" spans="1:20">
      <c r="A22" s="3">
        <v>16425326927</v>
      </c>
      <c r="B22" s="1" t="s">
        <v>267</v>
      </c>
      <c r="C22" s="1" t="s">
        <v>268</v>
      </c>
      <c r="D22" s="1" t="s">
        <v>269</v>
      </c>
      <c r="E22" s="1" t="s">
        <v>270</v>
      </c>
      <c r="F22" s="1" t="s">
        <v>190</v>
      </c>
      <c r="G22" s="1" t="s">
        <v>137</v>
      </c>
      <c r="H22" s="1" t="s">
        <v>138</v>
      </c>
      <c r="I22" s="1" t="s">
        <v>271</v>
      </c>
      <c r="J22" s="1" t="s">
        <v>29</v>
      </c>
      <c r="K22" s="1" t="s">
        <v>272</v>
      </c>
      <c r="L22" s="1" t="s">
        <v>272</v>
      </c>
      <c r="M22" s="1" t="s">
        <v>141</v>
      </c>
      <c r="N22" s="1" t="s">
        <v>141</v>
      </c>
      <c r="O22" s="1" t="s">
        <v>142</v>
      </c>
      <c r="P22" s="1" t="s">
        <v>143</v>
      </c>
      <c r="Q22" s="1" t="s">
        <v>273</v>
      </c>
      <c r="R22" s="1" t="s">
        <v>145</v>
      </c>
      <c r="S22" s="1" t="s">
        <v>146</v>
      </c>
      <c r="T22" s="1" t="s">
        <v>147</v>
      </c>
    </row>
    <row r="23" s="1" customFormat="1" spans="1:20">
      <c r="A23" s="3">
        <v>16401526306</v>
      </c>
      <c r="B23" s="1" t="s">
        <v>274</v>
      </c>
      <c r="C23" s="1" t="s">
        <v>275</v>
      </c>
      <c r="D23" s="1" t="s">
        <v>276</v>
      </c>
      <c r="E23" s="1" t="s">
        <v>277</v>
      </c>
      <c r="F23" s="1" t="s">
        <v>209</v>
      </c>
      <c r="G23" s="1" t="s">
        <v>137</v>
      </c>
      <c r="H23" s="1" t="s">
        <v>138</v>
      </c>
      <c r="I23" s="1" t="s">
        <v>278</v>
      </c>
      <c r="J23" s="1" t="s">
        <v>29</v>
      </c>
      <c r="K23" s="1" t="s">
        <v>279</v>
      </c>
      <c r="L23" s="1" t="s">
        <v>279</v>
      </c>
      <c r="M23" s="1" t="s">
        <v>141</v>
      </c>
      <c r="N23" s="1" t="s">
        <v>141</v>
      </c>
      <c r="O23" s="1" t="s">
        <v>142</v>
      </c>
      <c r="P23" s="1" t="s">
        <v>143</v>
      </c>
      <c r="Q23" s="1" t="s">
        <v>280</v>
      </c>
      <c r="R23" s="1" t="s">
        <v>145</v>
      </c>
      <c r="S23" s="1" t="s">
        <v>146</v>
      </c>
      <c r="T23" s="1" t="s">
        <v>147</v>
      </c>
    </row>
    <row r="24" s="1" customFormat="1" spans="1:20">
      <c r="A24" s="3">
        <v>16353987758</v>
      </c>
      <c r="B24" s="1" t="s">
        <v>281</v>
      </c>
      <c r="C24" s="1" t="s">
        <v>282</v>
      </c>
      <c r="D24" s="1" t="s">
        <v>283</v>
      </c>
      <c r="E24" s="1" t="s">
        <v>284</v>
      </c>
      <c r="F24" s="1" t="s">
        <v>209</v>
      </c>
      <c r="G24" s="1" t="s">
        <v>137</v>
      </c>
      <c r="H24" s="1" t="s">
        <v>138</v>
      </c>
      <c r="I24" s="1" t="s">
        <v>285</v>
      </c>
      <c r="J24" s="1" t="s">
        <v>29</v>
      </c>
      <c r="K24" s="1" t="s">
        <v>286</v>
      </c>
      <c r="L24" s="1" t="s">
        <v>286</v>
      </c>
      <c r="M24" s="1" t="s">
        <v>141</v>
      </c>
      <c r="N24" s="1" t="s">
        <v>141</v>
      </c>
      <c r="O24" s="1" t="s">
        <v>142</v>
      </c>
      <c r="P24" s="1" t="s">
        <v>143</v>
      </c>
      <c r="Q24" s="1" t="s">
        <v>287</v>
      </c>
      <c r="R24" s="1" t="s">
        <v>145</v>
      </c>
      <c r="S24" s="1" t="s">
        <v>146</v>
      </c>
      <c r="T24" s="1" t="s">
        <v>147</v>
      </c>
    </row>
    <row r="25" s="1" customFormat="1" spans="1:20">
      <c r="A25" s="3">
        <v>16342011873</v>
      </c>
      <c r="B25" s="1" t="s">
        <v>288</v>
      </c>
      <c r="C25" s="1" t="s">
        <v>289</v>
      </c>
      <c r="D25" s="1" t="s">
        <v>290</v>
      </c>
      <c r="E25" s="1" t="s">
        <v>291</v>
      </c>
      <c r="F25" s="1" t="s">
        <v>133</v>
      </c>
      <c r="G25" s="1" t="s">
        <v>137</v>
      </c>
      <c r="H25" s="1" t="s">
        <v>138</v>
      </c>
      <c r="I25" s="1" t="s">
        <v>292</v>
      </c>
      <c r="J25" s="1" t="s">
        <v>29</v>
      </c>
      <c r="K25" s="1" t="s">
        <v>293</v>
      </c>
      <c r="L25" s="1" t="s">
        <v>293</v>
      </c>
      <c r="M25" s="1" t="s">
        <v>141</v>
      </c>
      <c r="N25" s="1" t="s">
        <v>141</v>
      </c>
      <c r="O25" s="1" t="s">
        <v>142</v>
      </c>
      <c r="P25" s="1" t="s">
        <v>143</v>
      </c>
      <c r="Q25" s="1" t="s">
        <v>294</v>
      </c>
      <c r="R25" s="1" t="s">
        <v>145</v>
      </c>
      <c r="S25" s="1" t="s">
        <v>146</v>
      </c>
      <c r="T25" s="1" t="s">
        <v>147</v>
      </c>
    </row>
    <row r="26" s="1" customFormat="1" spans="1:20">
      <c r="A26" s="3">
        <v>16296489658</v>
      </c>
      <c r="B26" s="1" t="s">
        <v>295</v>
      </c>
      <c r="C26" s="1" t="s">
        <v>296</v>
      </c>
      <c r="D26" s="1" t="s">
        <v>297</v>
      </c>
      <c r="E26" s="1" t="s">
        <v>298</v>
      </c>
      <c r="F26" s="1" t="s">
        <v>133</v>
      </c>
      <c r="G26" s="1" t="s">
        <v>137</v>
      </c>
      <c r="H26" s="1" t="s">
        <v>138</v>
      </c>
      <c r="I26" s="1" t="s">
        <v>299</v>
      </c>
      <c r="J26" s="1" t="s">
        <v>29</v>
      </c>
      <c r="K26" s="1" t="s">
        <v>300</v>
      </c>
      <c r="L26" s="1" t="s">
        <v>142</v>
      </c>
      <c r="M26" s="1" t="s">
        <v>301</v>
      </c>
      <c r="N26" s="1" t="s">
        <v>302</v>
      </c>
      <c r="O26" s="1" t="s">
        <v>142</v>
      </c>
      <c r="P26" s="1" t="s">
        <v>143</v>
      </c>
      <c r="Q26" s="1" t="s">
        <v>303</v>
      </c>
      <c r="R26" s="1" t="s">
        <v>145</v>
      </c>
      <c r="S26" s="1" t="s">
        <v>146</v>
      </c>
      <c r="T26" s="1" t="s">
        <v>147</v>
      </c>
    </row>
    <row r="27" s="1" customFormat="1" spans="1:20">
      <c r="A27" s="3">
        <v>16296102579</v>
      </c>
      <c r="B27" s="1" t="s">
        <v>295</v>
      </c>
      <c r="C27" s="1" t="s">
        <v>304</v>
      </c>
      <c r="D27" s="1" t="s">
        <v>283</v>
      </c>
      <c r="E27" s="1" t="s">
        <v>305</v>
      </c>
      <c r="F27" s="1" t="s">
        <v>209</v>
      </c>
      <c r="G27" s="1" t="s">
        <v>137</v>
      </c>
      <c r="H27" s="1" t="s">
        <v>138</v>
      </c>
      <c r="I27" s="1" t="s">
        <v>306</v>
      </c>
      <c r="J27" s="1" t="s">
        <v>29</v>
      </c>
      <c r="K27" s="1" t="s">
        <v>307</v>
      </c>
      <c r="L27" s="1" t="s">
        <v>307</v>
      </c>
      <c r="M27" s="1" t="s">
        <v>141</v>
      </c>
      <c r="N27" s="1" t="s">
        <v>141</v>
      </c>
      <c r="O27" s="1" t="s">
        <v>142</v>
      </c>
      <c r="P27" s="1" t="s">
        <v>143</v>
      </c>
      <c r="Q27" s="1" t="s">
        <v>308</v>
      </c>
      <c r="R27" s="1" t="s">
        <v>145</v>
      </c>
      <c r="S27" s="1" t="s">
        <v>146</v>
      </c>
      <c r="T27" s="1" t="s">
        <v>147</v>
      </c>
    </row>
    <row r="28" s="1" customFormat="1" spans="1:20">
      <c r="A28" s="3">
        <v>16276132934</v>
      </c>
      <c r="B28" s="1" t="s">
        <v>309</v>
      </c>
      <c r="C28" s="1" t="s">
        <v>310</v>
      </c>
      <c r="D28" s="1" t="s">
        <v>311</v>
      </c>
      <c r="E28" s="1" t="s">
        <v>312</v>
      </c>
      <c r="F28" s="1" t="s">
        <v>228</v>
      </c>
      <c r="G28" s="1" t="s">
        <v>137</v>
      </c>
      <c r="H28" s="1" t="s">
        <v>138</v>
      </c>
      <c r="I28" s="1" t="s">
        <v>313</v>
      </c>
      <c r="J28" s="1" t="s">
        <v>29</v>
      </c>
      <c r="K28" s="1" t="s">
        <v>314</v>
      </c>
      <c r="L28" s="1" t="s">
        <v>314</v>
      </c>
      <c r="M28" s="1" t="s">
        <v>141</v>
      </c>
      <c r="N28" s="1" t="s">
        <v>141</v>
      </c>
      <c r="O28" s="1" t="s">
        <v>142</v>
      </c>
      <c r="P28" s="1" t="s">
        <v>143</v>
      </c>
      <c r="Q28" s="1" t="s">
        <v>315</v>
      </c>
      <c r="R28" s="1" t="s">
        <v>145</v>
      </c>
      <c r="S28" s="1" t="s">
        <v>146</v>
      </c>
      <c r="T28" s="1" t="s">
        <v>147</v>
      </c>
    </row>
    <row r="29" s="1" customFormat="1" spans="1:20">
      <c r="A29" s="3">
        <v>15754689241</v>
      </c>
      <c r="B29" s="1" t="s">
        <v>316</v>
      </c>
      <c r="C29" s="1" t="s">
        <v>317</v>
      </c>
      <c r="D29" s="1" t="s">
        <v>318</v>
      </c>
      <c r="E29" s="1" t="s">
        <v>319</v>
      </c>
      <c r="F29" s="1" t="s">
        <v>209</v>
      </c>
      <c r="G29" s="1" t="s">
        <v>137</v>
      </c>
      <c r="H29" s="1" t="s">
        <v>138</v>
      </c>
      <c r="I29" s="1" t="s">
        <v>142</v>
      </c>
      <c r="J29" s="1" t="s">
        <v>29</v>
      </c>
      <c r="K29" s="1" t="s">
        <v>142</v>
      </c>
      <c r="L29" s="1" t="s">
        <v>142</v>
      </c>
      <c r="M29" s="1" t="s">
        <v>141</v>
      </c>
      <c r="N29" s="1" t="s">
        <v>141</v>
      </c>
      <c r="O29" s="1" t="s">
        <v>142</v>
      </c>
      <c r="P29" s="1" t="s">
        <v>143</v>
      </c>
      <c r="Q29" s="1" t="s">
        <v>320</v>
      </c>
      <c r="R29" s="1" t="s">
        <v>145</v>
      </c>
      <c r="S29" s="1" t="s">
        <v>146</v>
      </c>
      <c r="T29" s="1" t="s">
        <v>147</v>
      </c>
    </row>
    <row r="30" s="1" customFormat="1" spans="1:20">
      <c r="A30" s="3">
        <v>15671374616</v>
      </c>
      <c r="B30" s="1" t="s">
        <v>321</v>
      </c>
      <c r="C30" s="1" t="s">
        <v>322</v>
      </c>
      <c r="D30" s="1" t="s">
        <v>323</v>
      </c>
      <c r="E30" s="1" t="s">
        <v>324</v>
      </c>
      <c r="F30" s="1" t="s">
        <v>133</v>
      </c>
      <c r="G30" s="1" t="s">
        <v>137</v>
      </c>
      <c r="H30" s="1" t="s">
        <v>138</v>
      </c>
      <c r="I30" s="1" t="s">
        <v>325</v>
      </c>
      <c r="J30" s="1" t="s">
        <v>29</v>
      </c>
      <c r="K30" s="1" t="s">
        <v>326</v>
      </c>
      <c r="L30" s="1" t="s">
        <v>326</v>
      </c>
      <c r="M30" s="1" t="s">
        <v>141</v>
      </c>
      <c r="N30" s="1" t="s">
        <v>141</v>
      </c>
      <c r="O30" s="1" t="s">
        <v>142</v>
      </c>
      <c r="P30" s="1" t="s">
        <v>143</v>
      </c>
      <c r="Q30" s="1" t="s">
        <v>327</v>
      </c>
      <c r="R30" s="1" t="s">
        <v>145</v>
      </c>
      <c r="S30" s="1" t="s">
        <v>146</v>
      </c>
      <c r="T30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2021-10-14T02:03:24Z</dcterms:created>
  <dcterms:modified xsi:type="dcterms:W3CDTF">2021-10-14T03:03:57Z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931F617FA8744B8BBDE7718BC2C2508A</vt:lpwstr>
  </property>
  <property fmtid="{D5CDD505-2E9C-101B-9397-08002B2CF9AE}" pid="3" name="KSOProductBuildVer">
    <vt:lpwstr>2052-11.1.0.10938</vt:lpwstr>
  </property>
</Properties>
</file>