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对账!$1:$32</definedName>
  </definedNames>
  <calcPr calcId="144525"/>
</workbook>
</file>

<file path=xl/sharedStrings.xml><?xml version="1.0" encoding="utf-8"?>
<sst xmlns="http://schemas.openxmlformats.org/spreadsheetml/2006/main" count="829" uniqueCount="238">
  <si>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</si>
  <si>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</si>
  <si>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</si>
  <si>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</si>
  <si>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</si>
  <si>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</si>
  <si>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</si>
  <si>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</si>
  <si>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</si>
  <si>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</si>
  <si>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</si>
  <si>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</si>
  <si>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</si>
  <si>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</si>
  <si>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</si>
  <si>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</si>
  <si>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</si>
  <si>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</si>
  <si>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</si>
  <si>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</si>
  <si>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</si>
  <si>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</si>
  <si>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</si>
  <si>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</si>
  <si>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</si>
  <si>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</si>
  <si>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</si>
  <si>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[上海]上海建滔诺富特酒店(52303008)</t>
  </si>
  <si>
    <t>高级双床房&lt;双人入住&gt;&lt;内宾&gt;&lt;预付&gt;&lt;无早&gt;</t>
  </si>
  <si>
    <t>CNY</t>
  </si>
  <si>
    <t>康晓婧,丁晓丽</t>
  </si>
  <si>
    <t>CA11323211014CNY</t>
  </si>
  <si>
    <t>未提现</t>
  </si>
  <si>
    <t>携程开票</t>
  </si>
  <si>
    <t>吴智敏,吴昌盛</t>
  </si>
  <si>
    <t>[江门]江门名冠金凯悦酒店(46099084)</t>
  </si>
  <si>
    <t>豪华大床房&lt;双人入住&gt;&lt;内宾&gt;&lt;预付&gt;&lt;双早&gt;</t>
  </si>
  <si>
    <t>陶蜀湘</t>
  </si>
  <si>
    <t>[仙桃]宜尚酒店(仙桃体育馆店)(72812590)</t>
  </si>
  <si>
    <t>宜品大床房&lt;双人入住&gt;&lt;内宾&gt;&lt;预付&gt;&lt;无早&gt;</t>
  </si>
  <si>
    <t>郭家先</t>
  </si>
  <si>
    <t>[广州]广州白云宾馆(51591170)</t>
  </si>
  <si>
    <t>豪华大床房&lt;双人入住&gt;&lt;双早&gt;</t>
  </si>
  <si>
    <t>陶晔</t>
  </si>
  <si>
    <t>F21J080111</t>
  </si>
  <si>
    <t>[上海]锦江之星(上海虹桥枢纽天山西路店)(64199140)</t>
  </si>
  <si>
    <t>商务标准房A&lt;双人入住&gt;&lt;内宾&gt;&lt;预付&gt;&lt;双早&gt;</t>
  </si>
  <si>
    <t>孙军利,孙群伟</t>
  </si>
  <si>
    <t>[贵阳]贵阳溪山里酒店(80624984)</t>
  </si>
  <si>
    <t>豪华大床房&lt;双人入住&gt;&lt;中宾&gt;&lt;双早&gt;</t>
  </si>
  <si>
    <t>翁启龙</t>
  </si>
  <si>
    <t>取消</t>
  </si>
  <si>
    <t>[重庆]城市便捷(重庆巴南万达广场店)(71583347)</t>
  </si>
  <si>
    <t>商务双床房&lt;双人入住&gt;&lt;内宾&gt;&lt;预付&gt;&lt;无早&gt;</t>
  </si>
  <si>
    <t>郭磊</t>
  </si>
  <si>
    <t>[昆山]格林豪泰(昆山国际会展店)(71451621)</t>
  </si>
  <si>
    <t>大床房&lt;双人入住&gt;&lt;内宾&gt;&lt;预付&gt;&lt;无早&gt;</t>
  </si>
  <si>
    <t>余坚</t>
  </si>
  <si>
    <t>[兰州]格林豪泰酒店(兰州雁滩路店)(69142559)</t>
  </si>
  <si>
    <t>高级大圆床房&lt;双人入住&gt;&lt;内宾&gt;&lt;预付&gt;&lt;无早&gt;</t>
  </si>
  <si>
    <t>陈方成</t>
  </si>
  <si>
    <t>[南昌]宜尚酒店(南昌洪城王府井店)(71590298)</t>
  </si>
  <si>
    <t>杨成名</t>
  </si>
  <si>
    <t>[海口]锦江之星(海口东风桥店)(60985966)</t>
  </si>
  <si>
    <t>商务房A&lt;双人入住&gt;&lt;内宾&gt;&lt;预付&gt;&lt;无早&gt;</t>
  </si>
  <si>
    <t>黄益秀</t>
  </si>
  <si>
    <t>[东莞]东莞汇华国际饭店(60985477)</t>
  </si>
  <si>
    <t>叶尚辉</t>
  </si>
  <si>
    <t>[盐城]格林豪泰(盐城万达广场店)(69082029)</t>
  </si>
  <si>
    <t>王志乾</t>
  </si>
  <si>
    <t>[北京]7天优品酒店(北京天安门王府井地铁站店)(70870201)</t>
  </si>
  <si>
    <t>悦享双床房&lt;双人入住&gt;&lt;内宾&gt;&lt;预付&gt;&lt;无早&gt;</t>
  </si>
  <si>
    <t>李娜</t>
  </si>
  <si>
    <t>[吴川]吴川鼎龙湾海洋主题公寓(71988433)</t>
  </si>
  <si>
    <t>180度全海景双床房&lt;双人入住&gt;&lt;内宾&gt;&lt;预付&gt;&lt;双早&gt;</t>
  </si>
  <si>
    <t>岑妹虹</t>
  </si>
  <si>
    <t>[广州]广州南美大酒店(69028734)</t>
  </si>
  <si>
    <t>高级双床房&lt;双人入住&gt;&lt;内宾&gt;&lt;预付&gt;&lt;双早&gt;</t>
  </si>
  <si>
    <t>曾程富</t>
  </si>
  <si>
    <t>曾少娜</t>
  </si>
  <si>
    <t>[蒙城]格林豪泰酒店(亳州蒙城万达广场店)(75069638)</t>
  </si>
  <si>
    <t>景观大床房&lt;双人入住&gt;&lt;内宾&gt;&lt;预付&gt;&lt;无早&gt;</t>
  </si>
  <si>
    <t>王瑞祥</t>
  </si>
  <si>
    <t>[老河口]IU酒店(老河口东启街店)(71574376)</t>
  </si>
  <si>
    <t>小U·超级大床房&lt;双人入住&gt;&lt;内宾&gt;&lt;预付&gt;&lt;无早&gt;</t>
  </si>
  <si>
    <t>陈碧波</t>
  </si>
  <si>
    <t>[陵水]城市便捷酒店(陵水中心大道汽车站店)(71586890)</t>
  </si>
  <si>
    <t>标准大床房&lt;双人入住&gt;&lt;内宾&gt;&lt;预付&gt;&lt;无早&gt;</t>
  </si>
  <si>
    <t>李想</t>
  </si>
  <si>
    <t>[梅州]梅州印象田园酒店(57143074)</t>
  </si>
  <si>
    <t>豪华智能大床房&lt;双人入住&gt;&lt;内宾&gt;&lt;预付&gt;&lt;无早&gt;</t>
  </si>
  <si>
    <t>李万龙</t>
  </si>
  <si>
    <t>[南京]维也纳酒店(南京南站汇景店)(79027119)</t>
  </si>
  <si>
    <t>毛小娥</t>
  </si>
  <si>
    <t>陈淋</t>
  </si>
  <si>
    <t>[广州]广州长风凯莱酒店(60986982)</t>
  </si>
  <si>
    <t>精致套房&lt;双人入住&gt;&lt;内宾&gt;&lt;预付&gt;&lt;双早&gt;</t>
  </si>
  <si>
    <t>殷玉成,郑柯</t>
  </si>
  <si>
    <t>宜品双床房&lt;双人入住&gt;&lt;内宾&gt;&lt;预付&gt;&lt;无早&gt;</t>
  </si>
  <si>
    <t>陈麦琪</t>
  </si>
  <si>
    <t>[西安]西安豪享来温德姆至尊酒店(45997923)</t>
  </si>
  <si>
    <t>豪华双床房&lt;双人入住&gt;&lt;内宾&gt;&lt;预付&gt;&lt;无早&gt;</t>
  </si>
  <si>
    <t>史杰,柳姿奕</t>
  </si>
  <si>
    <t>80373ED015943</t>
  </si>
  <si>
    <t>80373ED015942</t>
  </si>
  <si>
    <t>商务房B&lt;双人入住&gt;&lt;内宾&gt;&lt;预付&gt;&lt;无早&gt;</t>
  </si>
  <si>
    <t>何炳辰</t>
  </si>
  <si>
    <t>，</t>
  </si>
  <si>
    <t>A211014095433481</t>
  </si>
  <si>
    <t>A211014095508481</t>
  </si>
  <si>
    <t>CNY / HKD 当前参考汇率: 1.209490431</t>
  </si>
  <si>
    <t>总计：13339.31 CNY/
16133.77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</si>
  <si>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</si>
  <si>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</si>
  <si>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</si>
  <si>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</si>
  <si>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</si>
  <si>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</si>
  <si>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</si>
  <si>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</si>
  <si>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</si>
  <si>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</si>
  <si>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</si>
  <si>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</si>
  <si>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</si>
  <si>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</si>
  <si>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</si>
  <si>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</si>
  <si>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</si>
  <si>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2021-10-10</t>
  </si>
  <si>
    <t>2275365</t>
  </si>
  <si>
    <t>西安豪享来温德姆至尊酒店</t>
  </si>
  <si>
    <t>2021-10-11</t>
  </si>
  <si>
    <t>退房日月结</t>
  </si>
  <si>
    <t>1403.58</t>
  </si>
  <si>
    <t>RMB</t>
  </si>
  <si>
    <t>0</t>
  </si>
  <si>
    <t>0.00</t>
  </si>
  <si>
    <t>携程汇智国内直连</t>
  </si>
  <si>
    <t>2021-10-10 22:15:15</t>
  </si>
  <si>
    <t>否</t>
  </si>
  <si>
    <t>汇智国际旅游发展有限公司</t>
  </si>
  <si>
    <t>直连</t>
  </si>
  <si>
    <t>2275358</t>
  </si>
  <si>
    <t>宜尚酒店(南昌洪城大市场店)</t>
  </si>
  <si>
    <t>226.40</t>
  </si>
  <si>
    <t>2021-10-10 22:18:03</t>
  </si>
  <si>
    <t>2275356</t>
  </si>
  <si>
    <t>2021-10-10 21:57:55</t>
  </si>
  <si>
    <t>2275346</t>
  </si>
  <si>
    <t>广州长风凯莱酒店</t>
  </si>
  <si>
    <t>1133.22</t>
  </si>
  <si>
    <t>2021-10-10 21:13:11</t>
  </si>
  <si>
    <t>2275340</t>
  </si>
  <si>
    <t>格林豪泰酒店(兰州雁滩路店)</t>
  </si>
  <si>
    <t>182.55</t>
  </si>
  <si>
    <t>2021-10-10 20:57:43</t>
  </si>
  <si>
    <t>2275304</t>
  </si>
  <si>
    <t>梅州印象田园酒店</t>
  </si>
  <si>
    <t>276.44</t>
  </si>
  <si>
    <t>2021-10-10 19:10:36</t>
  </si>
  <si>
    <t>2275301</t>
  </si>
  <si>
    <t>城市便捷酒店(陵水中心大道汽车站店)</t>
  </si>
  <si>
    <t>166.86</t>
  </si>
  <si>
    <t>2021-10-10 19:02:35</t>
  </si>
  <si>
    <t>2275300</t>
  </si>
  <si>
    <t>IU酒店（老河口东启街店）</t>
  </si>
  <si>
    <t>133.72</t>
  </si>
  <si>
    <t>2021-10-10 19:01:27</t>
  </si>
  <si>
    <t>2275292</t>
  </si>
  <si>
    <t>格林豪泰(蒙城汽车站红星美凯龙店)</t>
  </si>
  <si>
    <t>173.84</t>
  </si>
  <si>
    <t>2021-10-10 18:29:12</t>
  </si>
  <si>
    <t>2275288</t>
  </si>
  <si>
    <t>广州南美大酒店</t>
  </si>
  <si>
    <t>379.92</t>
  </si>
  <si>
    <t>2021-10-10 18:20:50</t>
  </si>
  <si>
    <t>2275287</t>
  </si>
  <si>
    <t>2021-10-10 18:19:57</t>
  </si>
  <si>
    <t>2275250</t>
  </si>
  <si>
    <t>吴川鼎龙湾海洋主题公寓</t>
  </si>
  <si>
    <t>158.88</t>
  </si>
  <si>
    <t>2021-10-10 16:19:24</t>
  </si>
  <si>
    <t>2275239</t>
  </si>
  <si>
    <t>7天优品酒店(北京天安门王府井地铁站店)</t>
  </si>
  <si>
    <t>345.49</t>
  </si>
  <si>
    <t>2021-10-10 15:37:45</t>
  </si>
  <si>
    <t>2275231</t>
  </si>
  <si>
    <t>格林豪泰(盐城万达广场店)</t>
  </si>
  <si>
    <t>142.48</t>
  </si>
  <si>
    <t>2021-10-10 15:08:06</t>
  </si>
  <si>
    <t>2275230</t>
  </si>
  <si>
    <t>东莞汇华国际饭店</t>
  </si>
  <si>
    <t>300.73</t>
  </si>
  <si>
    <t>2021-10-10 14:53:21</t>
  </si>
  <si>
    <t>2275181</t>
  </si>
  <si>
    <t>2021-10-10 12:11:47</t>
  </si>
  <si>
    <t>2021-10-09</t>
  </si>
  <si>
    <t>2275020</t>
  </si>
  <si>
    <t>182.66</t>
  </si>
  <si>
    <t>2021-10-09 23:18:06</t>
  </si>
  <si>
    <t>2274846</t>
  </si>
  <si>
    <t>格林豪泰(昆山国际会展店)</t>
  </si>
  <si>
    <t>157.11</t>
  </si>
  <si>
    <t>2021-10-09 15:01:39</t>
  </si>
  <si>
    <t>2274736</t>
  </si>
  <si>
    <t>城市便捷(重庆巴南万达广场店)</t>
  </si>
  <si>
    <t>371.78</t>
  </si>
  <si>
    <t>2021-10-09 07:50:10</t>
  </si>
  <si>
    <t>2021-10-08</t>
  </si>
  <si>
    <t>2274412</t>
  </si>
  <si>
    <t>锦江之星(上海虹桥枢纽天山西路店)</t>
  </si>
  <si>
    <t>1021.30</t>
  </si>
  <si>
    <t>2021-10-08 14:42:33</t>
  </si>
  <si>
    <t>2274359</t>
  </si>
  <si>
    <t>广州白云宾馆</t>
  </si>
  <si>
    <t>563.00</t>
  </si>
  <si>
    <t>2021-10-08 12:15:53</t>
  </si>
  <si>
    <t>直采</t>
  </si>
  <si>
    <t>2021-10-07</t>
  </si>
  <si>
    <t>2274163</t>
  </si>
  <si>
    <t>宜尚酒店(仙桃体育馆店)</t>
  </si>
  <si>
    <t>267.06</t>
  </si>
  <si>
    <t>2021-10-07 23:37:19</t>
  </si>
  <si>
    <t>2021-10-04</t>
  </si>
  <si>
    <t>2272654</t>
  </si>
  <si>
    <t>江门名冠金凯悦酒店</t>
  </si>
  <si>
    <t>416.45</t>
  </si>
  <si>
    <t>2021-10-04 17:11:34</t>
  </si>
  <si>
    <t>2021-09-29</t>
  </si>
  <si>
    <t>2268584</t>
  </si>
  <si>
    <t>上海建滔诺富特酒店</t>
  </si>
  <si>
    <t>2667.48</t>
  </si>
  <si>
    <t>2021-09-29 12:37:17</t>
  </si>
  <si>
    <t>2021-09-28</t>
  </si>
  <si>
    <t>2267599</t>
  </si>
  <si>
    <t>1835.64</t>
  </si>
  <si>
    <t>2021-09-28 14:07:19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</si>
</sst>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8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13" fillId="11" borderId="1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4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16393678835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44478</v>
      </c>
      <c r="G2" s="5">
        <v>44480</v>
      </c>
      <c r="H2" s="4">
        <v>2</v>
      </c>
      <c r="I2" s="4">
        <v>2</v>
      </c>
      <c r="J2" s="4">
        <v>4</v>
      </c>
      <c r="K2" s="4" t="s">
        <v>29</v>
      </c>
      <c r="L2" s="4">
        <v>1835.64</v>
      </c>
      <c r="M2" s="4">
        <v>1835.64</v>
      </c>
      <c r="N2" s="4" t="s">
        <v>30</v>
      </c>
      <c r="O2" s="4" t="s">
        <v>31</v>
      </c>
      <c r="P2" s="4" t="s">
        <v>32</v>
      </c>
      <c r="Q2" s="4">
        <v>0</v>
      </c>
      <c r="R2" s="6">
        <v>44467</v>
      </c>
      <c r="S2" s="5">
        <v>44483</v>
      </c>
      <c r="T2" s="4" t="s">
        <v>33</v>
      </c>
      <c r="U2" s="4">
        <v>1835.64</v>
      </c>
      <c r="V2" s="4">
        <v>0</v>
      </c>
      <c r="W2" s="4">
        <v>0</v>
      </c>
      <c r="X2" s="4">
        <v>2267599</v>
      </c>
    </row>
    <row r="3" s="4" customFormat="1" spans="1:24">
      <c r="A3" s="4">
        <v>16403670510</v>
      </c>
      <c r="B3" s="4" t="s">
        <v>25</v>
      </c>
      <c r="C3" s="4" t="s">
        <v>26</v>
      </c>
      <c r="D3" s="4" t="s">
        <v>27</v>
      </c>
      <c r="E3" s="4" t="s">
        <v>28</v>
      </c>
      <c r="F3" s="5">
        <v>44477</v>
      </c>
      <c r="G3" s="5">
        <v>44480</v>
      </c>
      <c r="H3" s="4">
        <v>2</v>
      </c>
      <c r="I3" s="4">
        <v>3</v>
      </c>
      <c r="J3" s="4">
        <v>6</v>
      </c>
      <c r="K3" s="4" t="s">
        <v>29</v>
      </c>
      <c r="L3" s="4">
        <v>2667.48</v>
      </c>
      <c r="M3" s="4">
        <v>2667.48</v>
      </c>
      <c r="N3" s="4" t="s">
        <v>34</v>
      </c>
      <c r="O3" s="4" t="s">
        <v>31</v>
      </c>
      <c r="P3" s="4" t="s">
        <v>32</v>
      </c>
      <c r="Q3" s="4">
        <v>0</v>
      </c>
      <c r="R3" s="6">
        <v>44468</v>
      </c>
      <c r="S3" s="5">
        <v>44483</v>
      </c>
      <c r="T3" s="4" t="s">
        <v>33</v>
      </c>
      <c r="U3" s="4">
        <v>2667.48</v>
      </c>
      <c r="V3" s="4">
        <v>0</v>
      </c>
      <c r="W3" s="4">
        <v>0</v>
      </c>
      <c r="X3" s="4">
        <v>2268584</v>
      </c>
    </row>
    <row r="4" s="4" customFormat="1" spans="1:25">
      <c r="A4" s="4">
        <v>16463933859</v>
      </c>
      <c r="B4" s="4" t="s">
        <v>25</v>
      </c>
      <c r="C4" s="4" t="s">
        <v>26</v>
      </c>
      <c r="D4" s="4" t="s">
        <v>35</v>
      </c>
      <c r="E4" s="4" t="s">
        <v>36</v>
      </c>
      <c r="F4" s="5">
        <v>44479</v>
      </c>
      <c r="G4" s="5">
        <v>44480</v>
      </c>
      <c r="H4" s="4">
        <v>1</v>
      </c>
      <c r="I4" s="4">
        <v>1</v>
      </c>
      <c r="J4" s="4">
        <v>1</v>
      </c>
      <c r="K4" s="4" t="s">
        <v>29</v>
      </c>
      <c r="L4" s="4">
        <v>416.45</v>
      </c>
      <c r="M4" s="4">
        <v>416.45</v>
      </c>
      <c r="N4" s="4" t="s">
        <v>37</v>
      </c>
      <c r="O4" s="4" t="s">
        <v>31</v>
      </c>
      <c r="P4" s="4" t="s">
        <v>32</v>
      </c>
      <c r="Q4" s="4">
        <v>0</v>
      </c>
      <c r="R4" s="6">
        <v>44473</v>
      </c>
      <c r="S4" s="5">
        <v>44483</v>
      </c>
      <c r="T4" s="4" t="s">
        <v>33</v>
      </c>
      <c r="U4" s="4">
        <v>416.45</v>
      </c>
      <c r="V4" s="4">
        <v>0</v>
      </c>
      <c r="W4" s="4">
        <v>0</v>
      </c>
      <c r="X4" s="4">
        <v>2272654</v>
      </c>
      <c r="Y4" s="4">
        <v>2110050031</v>
      </c>
    </row>
    <row r="5" s="4" customFormat="1" spans="1:24">
      <c r="A5" s="4">
        <v>16490304508</v>
      </c>
      <c r="B5" s="4" t="s">
        <v>25</v>
      </c>
      <c r="C5" s="4" t="s">
        <v>26</v>
      </c>
      <c r="D5" s="4" t="s">
        <v>38</v>
      </c>
      <c r="E5" s="4" t="s">
        <v>39</v>
      </c>
      <c r="F5" s="5">
        <v>44479</v>
      </c>
      <c r="G5" s="5">
        <v>44480</v>
      </c>
      <c r="H5" s="4">
        <v>1</v>
      </c>
      <c r="I5" s="4">
        <v>1</v>
      </c>
      <c r="J5" s="4">
        <v>1</v>
      </c>
      <c r="K5" s="4" t="s">
        <v>29</v>
      </c>
      <c r="L5" s="4">
        <v>267.06</v>
      </c>
      <c r="M5" s="4">
        <v>267.06</v>
      </c>
      <c r="N5" s="4" t="s">
        <v>40</v>
      </c>
      <c r="O5" s="4" t="s">
        <v>31</v>
      </c>
      <c r="P5" s="4" t="s">
        <v>32</v>
      </c>
      <c r="Q5" s="4">
        <v>0</v>
      </c>
      <c r="R5" s="6">
        <v>44476</v>
      </c>
      <c r="S5" s="5">
        <v>44483</v>
      </c>
      <c r="T5" s="4" t="s">
        <v>33</v>
      </c>
      <c r="U5" s="4">
        <v>267.06</v>
      </c>
      <c r="V5" s="4">
        <v>0</v>
      </c>
      <c r="W5" s="4">
        <v>0</v>
      </c>
      <c r="X5" s="4">
        <v>2274163</v>
      </c>
    </row>
    <row r="6" s="4" customFormat="1" spans="1:25">
      <c r="A6" s="4">
        <v>16495029231</v>
      </c>
      <c r="B6" s="4" t="s">
        <v>25</v>
      </c>
      <c r="C6" s="4" t="s">
        <v>26</v>
      </c>
      <c r="D6" s="4" t="s">
        <v>41</v>
      </c>
      <c r="E6" s="4" t="s">
        <v>42</v>
      </c>
      <c r="F6" s="5">
        <v>44479</v>
      </c>
      <c r="G6" s="5">
        <v>44480</v>
      </c>
      <c r="H6" s="4">
        <v>1</v>
      </c>
      <c r="I6" s="4">
        <v>1</v>
      </c>
      <c r="J6" s="4">
        <v>1</v>
      </c>
      <c r="K6" s="4" t="s">
        <v>29</v>
      </c>
      <c r="L6" s="4">
        <v>563</v>
      </c>
      <c r="M6" s="4">
        <v>563</v>
      </c>
      <c r="N6" s="4" t="s">
        <v>43</v>
      </c>
      <c r="O6" s="4" t="s">
        <v>31</v>
      </c>
      <c r="P6" s="4" t="s">
        <v>32</v>
      </c>
      <c r="Q6" s="4">
        <v>0</v>
      </c>
      <c r="R6" s="6">
        <v>44477</v>
      </c>
      <c r="S6" s="5">
        <v>44483</v>
      </c>
      <c r="T6" s="4" t="s">
        <v>33</v>
      </c>
      <c r="U6" s="4">
        <v>563</v>
      </c>
      <c r="V6" s="4">
        <v>0</v>
      </c>
      <c r="W6" s="4">
        <v>0</v>
      </c>
      <c r="X6" s="4">
        <v>2274359</v>
      </c>
      <c r="Y6" s="4" t="s">
        <v>44</v>
      </c>
    </row>
    <row r="7" s="4" customFormat="1" spans="1:24">
      <c r="A7" s="4">
        <v>16495726582</v>
      </c>
      <c r="B7" s="4" t="s">
        <v>25</v>
      </c>
      <c r="C7" s="4" t="s">
        <v>26</v>
      </c>
      <c r="D7" s="4" t="s">
        <v>45</v>
      </c>
      <c r="E7" s="4" t="s">
        <v>46</v>
      </c>
      <c r="F7" s="5">
        <v>44479</v>
      </c>
      <c r="G7" s="5">
        <v>44480</v>
      </c>
      <c r="H7" s="4">
        <v>2</v>
      </c>
      <c r="I7" s="4">
        <v>1</v>
      </c>
      <c r="J7" s="4">
        <v>2</v>
      </c>
      <c r="K7" s="4" t="s">
        <v>29</v>
      </c>
      <c r="L7" s="4">
        <v>1021.3</v>
      </c>
      <c r="M7" s="4">
        <v>1021.3</v>
      </c>
      <c r="N7" s="4" t="s">
        <v>47</v>
      </c>
      <c r="O7" s="4" t="s">
        <v>31</v>
      </c>
      <c r="P7" s="4" t="s">
        <v>32</v>
      </c>
      <c r="Q7" s="4">
        <v>0</v>
      </c>
      <c r="R7" s="6">
        <v>44477</v>
      </c>
      <c r="S7" s="5">
        <v>44483</v>
      </c>
      <c r="T7" s="4" t="s">
        <v>33</v>
      </c>
      <c r="U7" s="4">
        <v>1021.3</v>
      </c>
      <c r="V7" s="4">
        <v>0</v>
      </c>
      <c r="W7" s="4">
        <v>0</v>
      </c>
      <c r="X7" s="4">
        <v>2274412</v>
      </c>
    </row>
    <row r="8" s="4" customFormat="1" spans="1:25">
      <c r="A8" s="4">
        <v>16497816524</v>
      </c>
      <c r="B8" s="4" t="s">
        <v>25</v>
      </c>
      <c r="C8" s="4" t="s">
        <v>26</v>
      </c>
      <c r="D8" s="4" t="s">
        <v>48</v>
      </c>
      <c r="E8" s="4" t="s">
        <v>49</v>
      </c>
      <c r="F8" s="5">
        <v>44479</v>
      </c>
      <c r="G8" s="5">
        <v>44480</v>
      </c>
      <c r="H8" s="4">
        <v>1</v>
      </c>
      <c r="I8" s="4">
        <v>1</v>
      </c>
      <c r="J8" s="4">
        <v>1</v>
      </c>
      <c r="K8" s="4" t="s">
        <v>29</v>
      </c>
      <c r="L8" s="4">
        <v>679.32</v>
      </c>
      <c r="M8" s="4">
        <v>679.32</v>
      </c>
      <c r="N8" s="4" t="s">
        <v>50</v>
      </c>
      <c r="O8" s="4" t="s">
        <v>31</v>
      </c>
      <c r="P8" s="4" t="s">
        <v>32</v>
      </c>
      <c r="Q8" s="4">
        <v>0</v>
      </c>
      <c r="R8" s="6">
        <v>44477</v>
      </c>
      <c r="S8" s="5">
        <v>44483</v>
      </c>
      <c r="T8" s="4" t="s">
        <v>33</v>
      </c>
      <c r="U8" s="4">
        <v>679.32</v>
      </c>
      <c r="V8" s="4">
        <v>0</v>
      </c>
      <c r="W8" s="4">
        <v>0</v>
      </c>
      <c r="X8" s="4">
        <v>2274575</v>
      </c>
      <c r="Y8" s="4">
        <v>164151</v>
      </c>
    </row>
    <row r="9" s="4" customFormat="1" spans="1:25">
      <c r="A9" s="4">
        <v>16497816524</v>
      </c>
      <c r="B9" s="4" t="s">
        <v>25</v>
      </c>
      <c r="C9" s="4" t="s">
        <v>51</v>
      </c>
      <c r="D9" s="4" t="s">
        <v>48</v>
      </c>
      <c r="E9" s="4" t="s">
        <v>49</v>
      </c>
      <c r="F9" s="5">
        <v>44479</v>
      </c>
      <c r="G9" s="5">
        <v>44480</v>
      </c>
      <c r="H9" s="4">
        <v>1</v>
      </c>
      <c r="I9" s="4">
        <v>1</v>
      </c>
      <c r="J9" s="4">
        <v>1</v>
      </c>
      <c r="K9" s="4" t="s">
        <v>29</v>
      </c>
      <c r="L9" s="4">
        <v>-679.32</v>
      </c>
      <c r="M9" s="4">
        <v>-679.32</v>
      </c>
      <c r="N9" s="4" t="s">
        <v>50</v>
      </c>
      <c r="O9" s="4" t="s">
        <v>31</v>
      </c>
      <c r="P9" s="4" t="s">
        <v>32</v>
      </c>
      <c r="Q9" s="4">
        <v>0</v>
      </c>
      <c r="R9" s="6">
        <v>44477</v>
      </c>
      <c r="S9" s="5">
        <v>44483</v>
      </c>
      <c r="T9" s="4" t="s">
        <v>33</v>
      </c>
      <c r="U9" s="4">
        <v>-679.32</v>
      </c>
      <c r="V9" s="4">
        <v>0</v>
      </c>
      <c r="W9" s="4">
        <v>0</v>
      </c>
      <c r="X9" s="4">
        <v>2274575</v>
      </c>
      <c r="Y9" s="4">
        <v>164151</v>
      </c>
    </row>
    <row r="10" s="4" customFormat="1" spans="1:24">
      <c r="A10" s="4">
        <v>16498784265</v>
      </c>
      <c r="B10" s="4" t="s">
        <v>25</v>
      </c>
      <c r="C10" s="4" t="s">
        <v>26</v>
      </c>
      <c r="D10" s="4" t="s">
        <v>52</v>
      </c>
      <c r="E10" s="4" t="s">
        <v>53</v>
      </c>
      <c r="F10" s="5">
        <v>44478</v>
      </c>
      <c r="G10" s="5">
        <v>44480</v>
      </c>
      <c r="H10" s="4">
        <v>1</v>
      </c>
      <c r="I10" s="4">
        <v>2</v>
      </c>
      <c r="J10" s="4">
        <v>2</v>
      </c>
      <c r="K10" s="4" t="s">
        <v>29</v>
      </c>
      <c r="L10" s="4">
        <v>371.78</v>
      </c>
      <c r="M10" s="4">
        <v>371.78</v>
      </c>
      <c r="N10" s="4" t="s">
        <v>54</v>
      </c>
      <c r="O10" s="4" t="s">
        <v>31</v>
      </c>
      <c r="P10" s="4" t="s">
        <v>32</v>
      </c>
      <c r="Q10" s="4">
        <v>0</v>
      </c>
      <c r="R10" s="6">
        <v>44478</v>
      </c>
      <c r="S10" s="5">
        <v>44483</v>
      </c>
      <c r="T10" s="4" t="s">
        <v>33</v>
      </c>
      <c r="U10" s="4">
        <v>371.78</v>
      </c>
      <c r="V10" s="4">
        <v>0</v>
      </c>
      <c r="W10" s="4">
        <v>0</v>
      </c>
      <c r="X10" s="4">
        <v>2274736</v>
      </c>
    </row>
    <row r="11" s="4" customFormat="1" spans="1:24">
      <c r="A11" s="4">
        <v>16503851056</v>
      </c>
      <c r="B11" s="4" t="s">
        <v>25</v>
      </c>
      <c r="C11" s="4" t="s">
        <v>26</v>
      </c>
      <c r="D11" s="4" t="s">
        <v>55</v>
      </c>
      <c r="E11" s="4" t="s">
        <v>56</v>
      </c>
      <c r="F11" s="5">
        <v>44479</v>
      </c>
      <c r="G11" s="5">
        <v>44480</v>
      </c>
      <c r="H11" s="4">
        <v>1</v>
      </c>
      <c r="I11" s="4">
        <v>1</v>
      </c>
      <c r="J11" s="4">
        <v>1</v>
      </c>
      <c r="K11" s="4" t="s">
        <v>29</v>
      </c>
      <c r="L11" s="4">
        <v>157.11</v>
      </c>
      <c r="M11" s="4">
        <v>157.11</v>
      </c>
      <c r="N11" s="4" t="s">
        <v>57</v>
      </c>
      <c r="O11" s="4" t="s">
        <v>31</v>
      </c>
      <c r="P11" s="4" t="s">
        <v>32</v>
      </c>
      <c r="Q11" s="4">
        <v>0</v>
      </c>
      <c r="R11" s="6">
        <v>44478</v>
      </c>
      <c r="S11" s="5">
        <v>44483</v>
      </c>
      <c r="T11" s="4" t="s">
        <v>33</v>
      </c>
      <c r="U11" s="4">
        <v>157.11</v>
      </c>
      <c r="V11" s="4">
        <v>0</v>
      </c>
      <c r="W11" s="4">
        <v>0</v>
      </c>
      <c r="X11" s="4">
        <v>2274846</v>
      </c>
    </row>
    <row r="12" s="4" customFormat="1" spans="1:24">
      <c r="A12" s="4">
        <v>16506401431</v>
      </c>
      <c r="B12" s="4" t="s">
        <v>25</v>
      </c>
      <c r="C12" s="4" t="s">
        <v>26</v>
      </c>
      <c r="D12" s="4" t="s">
        <v>58</v>
      </c>
      <c r="E12" s="4" t="s">
        <v>59</v>
      </c>
      <c r="F12" s="5">
        <v>44479</v>
      </c>
      <c r="G12" s="5">
        <v>44480</v>
      </c>
      <c r="H12" s="4">
        <v>1</v>
      </c>
      <c r="I12" s="4">
        <v>1</v>
      </c>
      <c r="J12" s="4">
        <v>1</v>
      </c>
      <c r="K12" s="4" t="s">
        <v>29</v>
      </c>
      <c r="L12" s="4">
        <v>182.66</v>
      </c>
      <c r="M12" s="4">
        <v>182.66</v>
      </c>
      <c r="N12" s="4" t="s">
        <v>60</v>
      </c>
      <c r="O12" s="4" t="s">
        <v>31</v>
      </c>
      <c r="P12" s="4" t="s">
        <v>32</v>
      </c>
      <c r="Q12" s="4">
        <v>0</v>
      </c>
      <c r="R12" s="6">
        <v>44478</v>
      </c>
      <c r="S12" s="5">
        <v>44483</v>
      </c>
      <c r="T12" s="4" t="s">
        <v>33</v>
      </c>
      <c r="U12" s="4">
        <v>182.66</v>
      </c>
      <c r="V12" s="4">
        <v>0</v>
      </c>
      <c r="W12" s="4">
        <v>0</v>
      </c>
      <c r="X12" s="4">
        <v>2275020</v>
      </c>
    </row>
    <row r="13" s="4" customFormat="1" spans="1:24">
      <c r="A13" s="4">
        <v>16507689907</v>
      </c>
      <c r="B13" s="4" t="s">
        <v>25</v>
      </c>
      <c r="C13" s="4" t="s">
        <v>26</v>
      </c>
      <c r="D13" s="4" t="s">
        <v>61</v>
      </c>
      <c r="E13" s="4" t="s">
        <v>39</v>
      </c>
      <c r="F13" s="5">
        <v>44479</v>
      </c>
      <c r="G13" s="5">
        <v>44480</v>
      </c>
      <c r="H13" s="4">
        <v>1</v>
      </c>
      <c r="I13" s="4">
        <v>1</v>
      </c>
      <c r="J13" s="4">
        <v>1</v>
      </c>
      <c r="K13" s="4" t="s">
        <v>29</v>
      </c>
      <c r="L13" s="4">
        <v>226.4</v>
      </c>
      <c r="M13" s="4">
        <v>226.4</v>
      </c>
      <c r="N13" s="4" t="s">
        <v>62</v>
      </c>
      <c r="O13" s="4" t="s">
        <v>31</v>
      </c>
      <c r="P13" s="4" t="s">
        <v>32</v>
      </c>
      <c r="Q13" s="4">
        <v>0</v>
      </c>
      <c r="R13" s="6">
        <v>44479</v>
      </c>
      <c r="S13" s="5">
        <v>44483</v>
      </c>
      <c r="T13" s="4" t="s">
        <v>33</v>
      </c>
      <c r="U13" s="4">
        <v>226.4</v>
      </c>
      <c r="V13" s="4">
        <v>0</v>
      </c>
      <c r="W13" s="4">
        <v>0</v>
      </c>
      <c r="X13" s="4">
        <v>2275181</v>
      </c>
    </row>
    <row r="14" s="4" customFormat="1" spans="1:23">
      <c r="A14" s="4">
        <v>16510002603</v>
      </c>
      <c r="B14" s="4" t="s">
        <v>25</v>
      </c>
      <c r="C14" s="4" t="s">
        <v>26</v>
      </c>
      <c r="D14" s="4" t="s">
        <v>63</v>
      </c>
      <c r="E14" s="4" t="s">
        <v>64</v>
      </c>
      <c r="F14" s="5">
        <v>44479</v>
      </c>
      <c r="G14" s="5">
        <v>44480</v>
      </c>
      <c r="H14" s="4">
        <v>1</v>
      </c>
      <c r="I14" s="4">
        <v>1</v>
      </c>
      <c r="J14" s="4">
        <v>1</v>
      </c>
      <c r="K14" s="4" t="s">
        <v>29</v>
      </c>
      <c r="L14" s="4">
        <v>145.49</v>
      </c>
      <c r="M14" s="4">
        <v>145.49</v>
      </c>
      <c r="N14" s="4" t="s">
        <v>65</v>
      </c>
      <c r="O14" s="4" t="s">
        <v>31</v>
      </c>
      <c r="P14" s="4" t="s">
        <v>32</v>
      </c>
      <c r="Q14" s="4">
        <v>0</v>
      </c>
      <c r="R14" s="6">
        <v>44479</v>
      </c>
      <c r="S14" s="5">
        <v>44483</v>
      </c>
      <c r="T14" s="4" t="s">
        <v>33</v>
      </c>
      <c r="U14" s="4">
        <v>145.49</v>
      </c>
      <c r="V14" s="4">
        <v>0</v>
      </c>
      <c r="W14" s="4">
        <v>0</v>
      </c>
    </row>
    <row r="15" s="4" customFormat="1" spans="1:24">
      <c r="A15" s="4">
        <v>16510826976</v>
      </c>
      <c r="B15" s="4" t="s">
        <v>25</v>
      </c>
      <c r="C15" s="4" t="s">
        <v>26</v>
      </c>
      <c r="D15" s="4" t="s">
        <v>66</v>
      </c>
      <c r="E15" s="4" t="s">
        <v>36</v>
      </c>
      <c r="F15" s="5">
        <v>44479</v>
      </c>
      <c r="G15" s="5">
        <v>44480</v>
      </c>
      <c r="H15" s="4">
        <v>1</v>
      </c>
      <c r="I15" s="4">
        <v>1</v>
      </c>
      <c r="J15" s="4">
        <v>1</v>
      </c>
      <c r="K15" s="4" t="s">
        <v>29</v>
      </c>
      <c r="L15" s="4">
        <v>300.73</v>
      </c>
      <c r="M15" s="4">
        <v>300.73</v>
      </c>
      <c r="N15" s="4" t="s">
        <v>67</v>
      </c>
      <c r="O15" s="4" t="s">
        <v>31</v>
      </c>
      <c r="P15" s="4" t="s">
        <v>32</v>
      </c>
      <c r="Q15" s="4">
        <v>0</v>
      </c>
      <c r="R15" s="6">
        <v>44479</v>
      </c>
      <c r="S15" s="5">
        <v>44483</v>
      </c>
      <c r="T15" s="4" t="s">
        <v>33</v>
      </c>
      <c r="U15" s="4">
        <v>300.73</v>
      </c>
      <c r="V15" s="4">
        <v>0</v>
      </c>
      <c r="W15" s="4">
        <v>0</v>
      </c>
      <c r="X15" s="4">
        <v>2275230</v>
      </c>
    </row>
    <row r="16" s="4" customFormat="1" spans="1:23">
      <c r="A16" s="4">
        <v>16510913953</v>
      </c>
      <c r="B16" s="4" t="s">
        <v>25</v>
      </c>
      <c r="C16" s="4" t="s">
        <v>26</v>
      </c>
      <c r="D16" s="4" t="s">
        <v>68</v>
      </c>
      <c r="E16" s="4" t="s">
        <v>56</v>
      </c>
      <c r="F16" s="5">
        <v>44479</v>
      </c>
      <c r="G16" s="5">
        <v>44480</v>
      </c>
      <c r="H16" s="4">
        <v>1</v>
      </c>
      <c r="I16" s="4">
        <v>1</v>
      </c>
      <c r="J16" s="4">
        <v>1</v>
      </c>
      <c r="K16" s="4" t="s">
        <v>29</v>
      </c>
      <c r="L16" s="4">
        <v>142.48</v>
      </c>
      <c r="M16" s="4">
        <v>142.48</v>
      </c>
      <c r="N16" s="4" t="s">
        <v>69</v>
      </c>
      <c r="O16" s="4" t="s">
        <v>31</v>
      </c>
      <c r="P16" s="4" t="s">
        <v>32</v>
      </c>
      <c r="Q16" s="4">
        <v>0</v>
      </c>
      <c r="R16" s="6">
        <v>44479</v>
      </c>
      <c r="S16" s="5">
        <v>44483</v>
      </c>
      <c r="T16" s="4" t="s">
        <v>33</v>
      </c>
      <c r="U16" s="4">
        <v>142.48</v>
      </c>
      <c r="V16" s="4">
        <v>0</v>
      </c>
      <c r="W16" s="4">
        <v>0</v>
      </c>
    </row>
    <row r="17" s="4" customFormat="1" spans="1:25">
      <c r="A17" s="4">
        <v>16511072542</v>
      </c>
      <c r="B17" s="4" t="s">
        <v>25</v>
      </c>
      <c r="C17" s="4" t="s">
        <v>26</v>
      </c>
      <c r="D17" s="4" t="s">
        <v>70</v>
      </c>
      <c r="E17" s="4" t="s">
        <v>71</v>
      </c>
      <c r="F17" s="5">
        <v>44479</v>
      </c>
      <c r="G17" s="5">
        <v>44480</v>
      </c>
      <c r="H17" s="4">
        <v>1</v>
      </c>
      <c r="I17" s="4">
        <v>1</v>
      </c>
      <c r="J17" s="4">
        <v>1</v>
      </c>
      <c r="K17" s="4" t="s">
        <v>29</v>
      </c>
      <c r="L17" s="4">
        <v>345.49</v>
      </c>
      <c r="M17" s="4">
        <v>345.49</v>
      </c>
      <c r="N17" s="4" t="s">
        <v>72</v>
      </c>
      <c r="O17" s="4" t="s">
        <v>31</v>
      </c>
      <c r="P17" s="4" t="s">
        <v>32</v>
      </c>
      <c r="Q17" s="4">
        <v>0</v>
      </c>
      <c r="R17" s="6">
        <v>44479</v>
      </c>
      <c r="S17" s="5">
        <v>44483</v>
      </c>
      <c r="T17" s="4" t="s">
        <v>33</v>
      </c>
      <c r="U17" s="4">
        <v>345.49</v>
      </c>
      <c r="V17" s="4">
        <v>0</v>
      </c>
      <c r="W17" s="4">
        <v>0</v>
      </c>
      <c r="X17" s="4">
        <v>2275239</v>
      </c>
      <c r="Y17" s="4">
        <v>103934123814</v>
      </c>
    </row>
    <row r="18" s="4" customFormat="1" spans="1:23">
      <c r="A18" s="4">
        <v>16510002603</v>
      </c>
      <c r="B18" s="4" t="s">
        <v>25</v>
      </c>
      <c r="C18" s="4" t="s">
        <v>51</v>
      </c>
      <c r="D18" s="4" t="s">
        <v>63</v>
      </c>
      <c r="E18" s="4" t="s">
        <v>64</v>
      </c>
      <c r="F18" s="5">
        <v>44479</v>
      </c>
      <c r="G18" s="5">
        <v>44480</v>
      </c>
      <c r="H18" s="4">
        <v>1</v>
      </c>
      <c r="I18" s="4">
        <v>1</v>
      </c>
      <c r="J18" s="4">
        <v>1</v>
      </c>
      <c r="K18" s="4" t="s">
        <v>29</v>
      </c>
      <c r="L18" s="4">
        <v>-145.49</v>
      </c>
      <c r="M18" s="4">
        <v>-145.49</v>
      </c>
      <c r="N18" s="4" t="s">
        <v>65</v>
      </c>
      <c r="O18" s="4" t="s">
        <v>31</v>
      </c>
      <c r="P18" s="4" t="s">
        <v>32</v>
      </c>
      <c r="Q18" s="4">
        <v>0</v>
      </c>
      <c r="R18" s="6">
        <v>44479</v>
      </c>
      <c r="S18" s="5">
        <v>44483</v>
      </c>
      <c r="T18" s="4" t="s">
        <v>33</v>
      </c>
      <c r="U18" s="4">
        <v>-145.49</v>
      </c>
      <c r="V18" s="4">
        <v>0</v>
      </c>
      <c r="W18" s="4">
        <v>0</v>
      </c>
    </row>
    <row r="19" s="4" customFormat="1" spans="1:24">
      <c r="A19" s="4">
        <v>16511241578</v>
      </c>
      <c r="B19" s="4" t="s">
        <v>25</v>
      </c>
      <c r="C19" s="4" t="s">
        <v>26</v>
      </c>
      <c r="D19" s="4" t="s">
        <v>73</v>
      </c>
      <c r="E19" s="4" t="s">
        <v>74</v>
      </c>
      <c r="F19" s="5">
        <v>44479</v>
      </c>
      <c r="G19" s="5">
        <v>44480</v>
      </c>
      <c r="H19" s="4">
        <v>1</v>
      </c>
      <c r="I19" s="4">
        <v>1</v>
      </c>
      <c r="J19" s="4">
        <v>1</v>
      </c>
      <c r="K19" s="4" t="s">
        <v>29</v>
      </c>
      <c r="L19" s="4">
        <v>158.88</v>
      </c>
      <c r="M19" s="4">
        <v>158.88</v>
      </c>
      <c r="N19" s="4" t="s">
        <v>75</v>
      </c>
      <c r="O19" s="4" t="s">
        <v>31</v>
      </c>
      <c r="P19" s="4" t="s">
        <v>32</v>
      </c>
      <c r="Q19" s="4">
        <v>0</v>
      </c>
      <c r="R19" s="6">
        <v>44479</v>
      </c>
      <c r="S19" s="5">
        <v>44483</v>
      </c>
      <c r="T19" s="4" t="s">
        <v>33</v>
      </c>
      <c r="U19" s="4">
        <v>158.88</v>
      </c>
      <c r="V19" s="4">
        <v>0</v>
      </c>
      <c r="W19" s="4">
        <v>0</v>
      </c>
      <c r="X19" s="4">
        <v>2275250</v>
      </c>
    </row>
    <row r="20" s="4" customFormat="1" spans="1:24">
      <c r="A20" s="4">
        <v>16511809990</v>
      </c>
      <c r="B20" s="4" t="s">
        <v>25</v>
      </c>
      <c r="C20" s="4" t="s">
        <v>26</v>
      </c>
      <c r="D20" s="4" t="s">
        <v>76</v>
      </c>
      <c r="E20" s="4" t="s">
        <v>77</v>
      </c>
      <c r="F20" s="5">
        <v>44479</v>
      </c>
      <c r="G20" s="5">
        <v>44480</v>
      </c>
      <c r="H20" s="4">
        <v>1</v>
      </c>
      <c r="I20" s="4">
        <v>1</v>
      </c>
      <c r="J20" s="4">
        <v>1</v>
      </c>
      <c r="K20" s="4" t="s">
        <v>29</v>
      </c>
      <c r="L20" s="4">
        <v>379.92</v>
      </c>
      <c r="M20" s="4">
        <v>379.92</v>
      </c>
      <c r="N20" s="4" t="s">
        <v>78</v>
      </c>
      <c r="O20" s="4" t="s">
        <v>31</v>
      </c>
      <c r="P20" s="4" t="s">
        <v>32</v>
      </c>
      <c r="Q20" s="4">
        <v>0</v>
      </c>
      <c r="R20" s="6">
        <v>44479</v>
      </c>
      <c r="S20" s="5">
        <v>44483</v>
      </c>
      <c r="T20" s="4" t="s">
        <v>33</v>
      </c>
      <c r="U20" s="4">
        <v>379.92</v>
      </c>
      <c r="V20" s="4">
        <v>0</v>
      </c>
      <c r="W20" s="4">
        <v>0</v>
      </c>
      <c r="X20" s="4">
        <v>2275287</v>
      </c>
    </row>
    <row r="21" s="4" customFormat="1" spans="1:24">
      <c r="A21" s="4">
        <v>16511813816</v>
      </c>
      <c r="B21" s="4" t="s">
        <v>25</v>
      </c>
      <c r="C21" s="4" t="s">
        <v>26</v>
      </c>
      <c r="D21" s="4" t="s">
        <v>76</v>
      </c>
      <c r="E21" s="4" t="s">
        <v>77</v>
      </c>
      <c r="F21" s="5">
        <v>44479</v>
      </c>
      <c r="G21" s="5">
        <v>44480</v>
      </c>
      <c r="H21" s="4">
        <v>1</v>
      </c>
      <c r="I21" s="4">
        <v>1</v>
      </c>
      <c r="J21" s="4">
        <v>1</v>
      </c>
      <c r="K21" s="4" t="s">
        <v>29</v>
      </c>
      <c r="L21" s="4">
        <v>379.92</v>
      </c>
      <c r="M21" s="4">
        <v>379.92</v>
      </c>
      <c r="N21" s="4" t="s">
        <v>79</v>
      </c>
      <c r="O21" s="4" t="s">
        <v>31</v>
      </c>
      <c r="P21" s="4" t="s">
        <v>32</v>
      </c>
      <c r="Q21" s="4">
        <v>0</v>
      </c>
      <c r="R21" s="6">
        <v>44479</v>
      </c>
      <c r="S21" s="5">
        <v>44483</v>
      </c>
      <c r="T21" s="4" t="s">
        <v>33</v>
      </c>
      <c r="U21" s="4">
        <v>379.92</v>
      </c>
      <c r="V21" s="4">
        <v>0</v>
      </c>
      <c r="W21" s="4">
        <v>0</v>
      </c>
      <c r="X21" s="4">
        <v>2275288</v>
      </c>
    </row>
    <row r="22" s="4" customFormat="1" spans="1:24">
      <c r="A22" s="4">
        <v>16511854734</v>
      </c>
      <c r="B22" s="4" t="s">
        <v>25</v>
      </c>
      <c r="C22" s="4" t="s">
        <v>26</v>
      </c>
      <c r="D22" s="4" t="s">
        <v>80</v>
      </c>
      <c r="E22" s="4" t="s">
        <v>81</v>
      </c>
      <c r="F22" s="5">
        <v>44479</v>
      </c>
      <c r="G22" s="5">
        <v>44480</v>
      </c>
      <c r="H22" s="4">
        <v>1</v>
      </c>
      <c r="I22" s="4">
        <v>1</v>
      </c>
      <c r="J22" s="4">
        <v>1</v>
      </c>
      <c r="K22" s="4" t="s">
        <v>29</v>
      </c>
      <c r="L22" s="4">
        <v>173.84</v>
      </c>
      <c r="M22" s="4">
        <v>173.84</v>
      </c>
      <c r="N22" s="4" t="s">
        <v>82</v>
      </c>
      <c r="O22" s="4" t="s">
        <v>31</v>
      </c>
      <c r="P22" s="4" t="s">
        <v>32</v>
      </c>
      <c r="Q22" s="4">
        <v>0</v>
      </c>
      <c r="R22" s="6">
        <v>44479</v>
      </c>
      <c r="S22" s="5">
        <v>44483</v>
      </c>
      <c r="T22" s="4" t="s">
        <v>33</v>
      </c>
      <c r="U22" s="4">
        <v>173.84</v>
      </c>
      <c r="V22" s="4">
        <v>0</v>
      </c>
      <c r="W22" s="4">
        <v>0</v>
      </c>
      <c r="X22" s="4">
        <v>2275292</v>
      </c>
    </row>
    <row r="23" s="4" customFormat="1" spans="1:25">
      <c r="A23" s="4">
        <v>16512007071</v>
      </c>
      <c r="B23" s="4" t="s">
        <v>25</v>
      </c>
      <c r="C23" s="4" t="s">
        <v>26</v>
      </c>
      <c r="D23" s="4" t="s">
        <v>83</v>
      </c>
      <c r="E23" s="4" t="s">
        <v>84</v>
      </c>
      <c r="F23" s="5">
        <v>44479</v>
      </c>
      <c r="G23" s="5">
        <v>44480</v>
      </c>
      <c r="H23" s="4">
        <v>1</v>
      </c>
      <c r="I23" s="4">
        <v>1</v>
      </c>
      <c r="J23" s="4">
        <v>1</v>
      </c>
      <c r="K23" s="4" t="s">
        <v>29</v>
      </c>
      <c r="L23" s="4">
        <v>133.72</v>
      </c>
      <c r="M23" s="4">
        <v>133.72</v>
      </c>
      <c r="N23" s="4" t="s">
        <v>85</v>
      </c>
      <c r="O23" s="4" t="s">
        <v>31</v>
      </c>
      <c r="P23" s="4" t="s">
        <v>32</v>
      </c>
      <c r="Q23" s="4">
        <v>0</v>
      </c>
      <c r="R23" s="6">
        <v>44479</v>
      </c>
      <c r="S23" s="5">
        <v>44483</v>
      </c>
      <c r="T23" s="4" t="s">
        <v>33</v>
      </c>
      <c r="U23" s="4">
        <v>133.72</v>
      </c>
      <c r="V23" s="4">
        <v>0</v>
      </c>
      <c r="W23" s="4">
        <v>0</v>
      </c>
      <c r="X23" s="4">
        <v>2275300</v>
      </c>
      <c r="Y23" s="4">
        <v>103934650704</v>
      </c>
    </row>
    <row r="24" s="4" customFormat="1" spans="1:24">
      <c r="A24" s="4">
        <v>16512012168</v>
      </c>
      <c r="B24" s="4" t="s">
        <v>25</v>
      </c>
      <c r="C24" s="4" t="s">
        <v>26</v>
      </c>
      <c r="D24" s="4" t="s">
        <v>86</v>
      </c>
      <c r="E24" s="4" t="s">
        <v>87</v>
      </c>
      <c r="F24" s="5">
        <v>44479</v>
      </c>
      <c r="G24" s="5">
        <v>44480</v>
      </c>
      <c r="H24" s="4">
        <v>1</v>
      </c>
      <c r="I24" s="4">
        <v>1</v>
      </c>
      <c r="J24" s="4">
        <v>1</v>
      </c>
      <c r="K24" s="4" t="s">
        <v>29</v>
      </c>
      <c r="L24" s="4">
        <v>166.86</v>
      </c>
      <c r="M24" s="4">
        <v>166.86</v>
      </c>
      <c r="N24" s="4" t="s">
        <v>88</v>
      </c>
      <c r="O24" s="4" t="s">
        <v>31</v>
      </c>
      <c r="P24" s="4" t="s">
        <v>32</v>
      </c>
      <c r="Q24" s="4">
        <v>0</v>
      </c>
      <c r="R24" s="6">
        <v>44479</v>
      </c>
      <c r="S24" s="5">
        <v>44483</v>
      </c>
      <c r="T24" s="4" t="s">
        <v>33</v>
      </c>
      <c r="U24" s="4">
        <v>166.86</v>
      </c>
      <c r="V24" s="4">
        <v>0</v>
      </c>
      <c r="W24" s="4">
        <v>0</v>
      </c>
      <c r="X24" s="4">
        <v>2275301</v>
      </c>
    </row>
    <row r="25" s="4" customFormat="1" spans="1:24">
      <c r="A25" s="4">
        <v>16512039812</v>
      </c>
      <c r="B25" s="4" t="s">
        <v>25</v>
      </c>
      <c r="C25" s="4" t="s">
        <v>26</v>
      </c>
      <c r="D25" s="4" t="s">
        <v>89</v>
      </c>
      <c r="E25" s="4" t="s">
        <v>90</v>
      </c>
      <c r="F25" s="5">
        <v>44479</v>
      </c>
      <c r="G25" s="5">
        <v>44480</v>
      </c>
      <c r="H25" s="4">
        <v>1</v>
      </c>
      <c r="I25" s="4">
        <v>1</v>
      </c>
      <c r="J25" s="4">
        <v>1</v>
      </c>
      <c r="K25" s="4" t="s">
        <v>29</v>
      </c>
      <c r="L25" s="4">
        <v>276.44</v>
      </c>
      <c r="M25" s="4">
        <v>276.44</v>
      </c>
      <c r="N25" s="4" t="s">
        <v>91</v>
      </c>
      <c r="O25" s="4" t="s">
        <v>31</v>
      </c>
      <c r="P25" s="4" t="s">
        <v>32</v>
      </c>
      <c r="Q25" s="4">
        <v>0</v>
      </c>
      <c r="R25" s="6">
        <v>44479</v>
      </c>
      <c r="S25" s="5">
        <v>44483</v>
      </c>
      <c r="T25" s="4" t="s">
        <v>33</v>
      </c>
      <c r="U25" s="4">
        <v>276.44</v>
      </c>
      <c r="V25" s="4">
        <v>0</v>
      </c>
      <c r="W25" s="4">
        <v>0</v>
      </c>
      <c r="X25" s="4">
        <v>2275304</v>
      </c>
    </row>
    <row r="26" s="4" customFormat="1" spans="1:24">
      <c r="A26" s="4">
        <v>16512385013</v>
      </c>
      <c r="B26" s="4" t="s">
        <v>25</v>
      </c>
      <c r="C26" s="4" t="s">
        <v>26</v>
      </c>
      <c r="D26" s="4" t="s">
        <v>92</v>
      </c>
      <c r="E26" s="4" t="s">
        <v>87</v>
      </c>
      <c r="F26" s="5">
        <v>44479</v>
      </c>
      <c r="G26" s="5">
        <v>44480</v>
      </c>
      <c r="H26" s="4">
        <v>1</v>
      </c>
      <c r="I26" s="4">
        <v>1</v>
      </c>
      <c r="J26" s="4">
        <v>1</v>
      </c>
      <c r="K26" s="4" t="s">
        <v>29</v>
      </c>
      <c r="L26" s="4">
        <v>220.4</v>
      </c>
      <c r="M26" s="4">
        <v>220.4</v>
      </c>
      <c r="N26" s="4" t="s">
        <v>93</v>
      </c>
      <c r="O26" s="4" t="s">
        <v>31</v>
      </c>
      <c r="P26" s="4" t="s">
        <v>32</v>
      </c>
      <c r="Q26" s="4">
        <v>0</v>
      </c>
      <c r="R26" s="6">
        <v>44479</v>
      </c>
      <c r="S26" s="5">
        <v>44483</v>
      </c>
      <c r="T26" s="4" t="s">
        <v>33</v>
      </c>
      <c r="U26" s="4">
        <v>220.4</v>
      </c>
      <c r="V26" s="4">
        <v>0</v>
      </c>
      <c r="W26" s="4">
        <v>0</v>
      </c>
      <c r="X26" s="4">
        <v>2275331</v>
      </c>
    </row>
    <row r="27" s="4" customFormat="1" spans="1:24">
      <c r="A27" s="4">
        <v>16512385013</v>
      </c>
      <c r="B27" s="4" t="s">
        <v>25</v>
      </c>
      <c r="C27" s="4" t="s">
        <v>51</v>
      </c>
      <c r="D27" s="4" t="s">
        <v>92</v>
      </c>
      <c r="E27" s="4" t="s">
        <v>87</v>
      </c>
      <c r="F27" s="5">
        <v>44479</v>
      </c>
      <c r="G27" s="5">
        <v>44480</v>
      </c>
      <c r="H27" s="4">
        <v>1</v>
      </c>
      <c r="I27" s="4">
        <v>1</v>
      </c>
      <c r="J27" s="4">
        <v>1</v>
      </c>
      <c r="K27" s="4" t="s">
        <v>29</v>
      </c>
      <c r="L27" s="4">
        <v>-220.4</v>
      </c>
      <c r="M27" s="4">
        <v>-220.4</v>
      </c>
      <c r="N27" s="4" t="s">
        <v>93</v>
      </c>
      <c r="O27" s="4" t="s">
        <v>31</v>
      </c>
      <c r="P27" s="4" t="s">
        <v>32</v>
      </c>
      <c r="Q27" s="4">
        <v>0</v>
      </c>
      <c r="R27" s="6">
        <v>44479</v>
      </c>
      <c r="S27" s="5">
        <v>44483</v>
      </c>
      <c r="T27" s="4" t="s">
        <v>33</v>
      </c>
      <c r="U27" s="4">
        <v>-220.4</v>
      </c>
      <c r="V27" s="4">
        <v>0</v>
      </c>
      <c r="W27" s="4">
        <v>0</v>
      </c>
      <c r="X27" s="4">
        <v>2275331</v>
      </c>
    </row>
    <row r="28" s="4" customFormat="1" spans="1:24">
      <c r="A28" s="4">
        <v>16512541873</v>
      </c>
      <c r="B28" s="4" t="s">
        <v>25</v>
      </c>
      <c r="C28" s="4" t="s">
        <v>26</v>
      </c>
      <c r="D28" s="4" t="s">
        <v>58</v>
      </c>
      <c r="E28" s="4" t="s">
        <v>59</v>
      </c>
      <c r="F28" s="5">
        <v>44479</v>
      </c>
      <c r="G28" s="5">
        <v>44480</v>
      </c>
      <c r="H28" s="4">
        <v>1</v>
      </c>
      <c r="I28" s="4">
        <v>1</v>
      </c>
      <c r="J28" s="4">
        <v>1</v>
      </c>
      <c r="K28" s="4" t="s">
        <v>29</v>
      </c>
      <c r="L28" s="4">
        <v>182.55</v>
      </c>
      <c r="M28" s="4">
        <v>182.55</v>
      </c>
      <c r="N28" s="4" t="s">
        <v>94</v>
      </c>
      <c r="O28" s="4" t="s">
        <v>31</v>
      </c>
      <c r="P28" s="4" t="s">
        <v>32</v>
      </c>
      <c r="Q28" s="4">
        <v>0</v>
      </c>
      <c r="R28" s="6">
        <v>44479</v>
      </c>
      <c r="S28" s="5">
        <v>44483</v>
      </c>
      <c r="T28" s="4" t="s">
        <v>33</v>
      </c>
      <c r="U28" s="4">
        <v>182.55</v>
      </c>
      <c r="V28" s="4">
        <v>0</v>
      </c>
      <c r="W28" s="4">
        <v>0</v>
      </c>
      <c r="X28" s="4">
        <v>2275340</v>
      </c>
    </row>
    <row r="29" s="4" customFormat="1" spans="1:25">
      <c r="A29" s="4">
        <v>16512609916</v>
      </c>
      <c r="B29" s="4" t="s">
        <v>25</v>
      </c>
      <c r="C29" s="4" t="s">
        <v>26</v>
      </c>
      <c r="D29" s="4" t="s">
        <v>95</v>
      </c>
      <c r="E29" s="4" t="s">
        <v>96</v>
      </c>
      <c r="F29" s="5">
        <v>44479</v>
      </c>
      <c r="G29" s="5">
        <v>44480</v>
      </c>
      <c r="H29" s="4">
        <v>2</v>
      </c>
      <c r="I29" s="4">
        <v>1</v>
      </c>
      <c r="J29" s="4">
        <v>2</v>
      </c>
      <c r="K29" s="4" t="s">
        <v>29</v>
      </c>
      <c r="L29" s="4">
        <v>1133.22</v>
      </c>
      <c r="M29" s="4">
        <v>1133.22</v>
      </c>
      <c r="N29" s="4" t="s">
        <v>97</v>
      </c>
      <c r="O29" s="4" t="s">
        <v>31</v>
      </c>
      <c r="P29" s="4" t="s">
        <v>32</v>
      </c>
      <c r="Q29" s="4">
        <v>0</v>
      </c>
      <c r="R29" s="6">
        <v>44479</v>
      </c>
      <c r="S29" s="5">
        <v>44483</v>
      </c>
      <c r="T29" s="4" t="s">
        <v>33</v>
      </c>
      <c r="U29" s="4">
        <v>1133.22</v>
      </c>
      <c r="V29" s="4">
        <v>0</v>
      </c>
      <c r="W29" s="4">
        <v>0</v>
      </c>
      <c r="X29" s="4">
        <v>2275346</v>
      </c>
      <c r="Y29" s="4">
        <v>549759</v>
      </c>
    </row>
    <row r="30" s="4" customFormat="1" spans="1:24">
      <c r="A30" s="4">
        <v>16512804271</v>
      </c>
      <c r="B30" s="4" t="s">
        <v>25</v>
      </c>
      <c r="C30" s="4" t="s">
        <v>26</v>
      </c>
      <c r="D30" s="4" t="s">
        <v>61</v>
      </c>
      <c r="E30" s="4" t="s">
        <v>98</v>
      </c>
      <c r="F30" s="5">
        <v>44479</v>
      </c>
      <c r="G30" s="5">
        <v>44480</v>
      </c>
      <c r="H30" s="4">
        <v>1</v>
      </c>
      <c r="I30" s="4">
        <v>1</v>
      </c>
      <c r="J30" s="4">
        <v>1</v>
      </c>
      <c r="K30" s="4" t="s">
        <v>29</v>
      </c>
      <c r="L30" s="4">
        <v>226.4</v>
      </c>
      <c r="M30" s="4">
        <v>226.4</v>
      </c>
      <c r="N30" s="4" t="s">
        <v>99</v>
      </c>
      <c r="O30" s="4" t="s">
        <v>31</v>
      </c>
      <c r="P30" s="4" t="s">
        <v>32</v>
      </c>
      <c r="Q30" s="4">
        <v>0</v>
      </c>
      <c r="R30" s="6">
        <v>44479</v>
      </c>
      <c r="S30" s="5">
        <v>44483</v>
      </c>
      <c r="T30" s="4" t="s">
        <v>33</v>
      </c>
      <c r="U30" s="4">
        <v>226.4</v>
      </c>
      <c r="V30" s="4">
        <v>0</v>
      </c>
      <c r="W30" s="4">
        <v>0</v>
      </c>
      <c r="X30" s="4">
        <v>2275356</v>
      </c>
    </row>
    <row r="31" s="4" customFormat="1" spans="1:23">
      <c r="A31" s="4">
        <v>16512812311</v>
      </c>
      <c r="B31" s="4" t="s">
        <v>25</v>
      </c>
      <c r="C31" s="4" t="s">
        <v>26</v>
      </c>
      <c r="D31" s="4" t="s">
        <v>61</v>
      </c>
      <c r="E31" s="4" t="s">
        <v>98</v>
      </c>
      <c r="F31" s="5">
        <v>44479</v>
      </c>
      <c r="G31" s="5">
        <v>44480</v>
      </c>
      <c r="H31" s="4">
        <v>1</v>
      </c>
      <c r="I31" s="4">
        <v>1</v>
      </c>
      <c r="J31" s="4">
        <v>1</v>
      </c>
      <c r="K31" s="4" t="s">
        <v>29</v>
      </c>
      <c r="L31" s="4">
        <v>226.4</v>
      </c>
      <c r="M31" s="4">
        <v>226.4</v>
      </c>
      <c r="N31" s="4" t="s">
        <v>99</v>
      </c>
      <c r="O31" s="4" t="s">
        <v>31</v>
      </c>
      <c r="P31" s="4" t="s">
        <v>32</v>
      </c>
      <c r="Q31" s="4">
        <v>0</v>
      </c>
      <c r="R31" s="6">
        <v>44479</v>
      </c>
      <c r="S31" s="5">
        <v>44483</v>
      </c>
      <c r="T31" s="4" t="s">
        <v>33</v>
      </c>
      <c r="U31" s="4">
        <v>226.4</v>
      </c>
      <c r="V31" s="4">
        <v>0</v>
      </c>
      <c r="W31" s="4">
        <v>0</v>
      </c>
    </row>
    <row r="32" s="4" customFormat="1" spans="1:26">
      <c r="A32" s="4">
        <v>16512863992</v>
      </c>
      <c r="B32" s="4" t="s">
        <v>25</v>
      </c>
      <c r="C32" s="4" t="s">
        <v>26</v>
      </c>
      <c r="D32" s="4" t="s">
        <v>100</v>
      </c>
      <c r="E32" s="4" t="s">
        <v>101</v>
      </c>
      <c r="F32" s="5">
        <v>44479</v>
      </c>
      <c r="G32" s="5">
        <v>44480</v>
      </c>
      <c r="H32" s="4">
        <v>2</v>
      </c>
      <c r="I32" s="4">
        <v>1</v>
      </c>
      <c r="J32" s="4">
        <v>2</v>
      </c>
      <c r="K32" s="4" t="s">
        <v>29</v>
      </c>
      <c r="L32" s="4">
        <v>1403.58</v>
      </c>
      <c r="M32" s="4">
        <v>1403.58</v>
      </c>
      <c r="N32" s="4" t="s">
        <v>102</v>
      </c>
      <c r="O32" s="4" t="s">
        <v>31</v>
      </c>
      <c r="P32" s="4" t="s">
        <v>32</v>
      </c>
      <c r="Q32" s="4">
        <v>0</v>
      </c>
      <c r="R32" s="6">
        <v>44479</v>
      </c>
      <c r="S32" s="5">
        <v>44483</v>
      </c>
      <c r="T32" s="4" t="s">
        <v>33</v>
      </c>
      <c r="U32" s="4">
        <v>1403.58</v>
      </c>
      <c r="V32" s="4">
        <v>0</v>
      </c>
      <c r="W32" s="4">
        <v>0</v>
      </c>
      <c r="X32" s="4">
        <v>2275365</v>
      </c>
      <c r="Y32" s="4" t="s">
        <v>103</v>
      </c>
      <c r="Z32" s="4" t="s">
        <v>104</v>
      </c>
    </row>
    <row r="33" s="4" customFormat="1" spans="1:23">
      <c r="A33" s="4">
        <v>16513041029</v>
      </c>
      <c r="B33" s="4" t="s">
        <v>25</v>
      </c>
      <c r="C33" s="4" t="s">
        <v>26</v>
      </c>
      <c r="D33" s="4" t="s">
        <v>63</v>
      </c>
      <c r="E33" s="4" t="s">
        <v>105</v>
      </c>
      <c r="F33" s="5">
        <v>44479</v>
      </c>
      <c r="G33" s="5">
        <v>44480</v>
      </c>
      <c r="H33" s="4">
        <v>1</v>
      </c>
      <c r="I33" s="4">
        <v>1</v>
      </c>
      <c r="J33" s="4">
        <v>1</v>
      </c>
      <c r="K33" s="4" t="s">
        <v>29</v>
      </c>
      <c r="L33" s="4">
        <v>114.68</v>
      </c>
      <c r="M33" s="4">
        <v>114.68</v>
      </c>
      <c r="N33" s="4" t="s">
        <v>106</v>
      </c>
      <c r="O33" s="4" t="s">
        <v>31</v>
      </c>
      <c r="P33" s="4" t="s">
        <v>32</v>
      </c>
      <c r="Q33" s="4">
        <v>0</v>
      </c>
      <c r="R33" s="6">
        <v>44479</v>
      </c>
      <c r="S33" s="5">
        <v>44483</v>
      </c>
      <c r="T33" s="4" t="s">
        <v>33</v>
      </c>
      <c r="U33" s="4">
        <v>114.68</v>
      </c>
      <c r="V33" s="4">
        <v>0</v>
      </c>
      <c r="W33" s="4">
        <v>0</v>
      </c>
    </row>
    <row r="34" s="4" customFormat="1" spans="1:23">
      <c r="A34" s="4">
        <v>16513041029</v>
      </c>
      <c r="B34" s="4" t="s">
        <v>25</v>
      </c>
      <c r="C34" s="4" t="s">
        <v>51</v>
      </c>
      <c r="D34" s="4" t="s">
        <v>63</v>
      </c>
      <c r="E34" s="4" t="s">
        <v>105</v>
      </c>
      <c r="F34" s="5">
        <v>44479</v>
      </c>
      <c r="G34" s="5">
        <v>44480</v>
      </c>
      <c r="H34" s="4">
        <v>1</v>
      </c>
      <c r="I34" s="4">
        <v>1</v>
      </c>
      <c r="J34" s="4">
        <v>1</v>
      </c>
      <c r="K34" s="4" t="s">
        <v>29</v>
      </c>
      <c r="L34" s="4">
        <v>-114.68</v>
      </c>
      <c r="M34" s="4">
        <v>-114.68</v>
      </c>
      <c r="N34" s="4" t="s">
        <v>106</v>
      </c>
      <c r="O34" s="4" t="s">
        <v>31</v>
      </c>
      <c r="P34" s="4" t="s">
        <v>32</v>
      </c>
      <c r="Q34" s="4">
        <v>0</v>
      </c>
      <c r="R34" s="6">
        <v>44479</v>
      </c>
      <c r="S34" s="5">
        <v>44483</v>
      </c>
      <c r="T34" s="4" t="s">
        <v>33</v>
      </c>
      <c r="U34" s="4">
        <v>-114.68</v>
      </c>
      <c r="V34" s="4">
        <v>0</v>
      </c>
      <c r="W34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39"/>
  <sheetViews>
    <sheetView tabSelected="1" workbookViewId="0">
      <selection activeCell="A36" sqref="A36:A39"/>
    </sheetView>
  </sheetViews>
  <sheetFormatPr defaultColWidth="9" defaultRowHeight="13.5"/>
  <cols>
    <col min="1" max="1" width="14.5" style="4" customWidth="1"/>
    <col min="2" max="3" width="11.5" style="4"/>
    <col min="4" max="4" width="9.375" style="4"/>
    <col min="5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107</v>
      </c>
    </row>
    <row r="2" s="4" customFormat="1" spans="1:9">
      <c r="A2" s="4">
        <v>16393678835</v>
      </c>
      <c r="B2" s="5">
        <v>44478</v>
      </c>
      <c r="C2" s="5">
        <v>44480</v>
      </c>
      <c r="D2" s="4">
        <v>1835.64</v>
      </c>
      <c r="E2" s="4" t="str">
        <f>VLOOKUP(A2,HOP!A:L,12,0)</f>
        <v>1835.64</v>
      </c>
      <c r="F2" s="4" t="str">
        <f>VLOOKUP(A2,HOP!A:C,3,0)</f>
        <v>2267599</v>
      </c>
      <c r="G2" s="4">
        <f>D2-E2</f>
        <v>0</v>
      </c>
      <c r="H2" s="4" t="str">
        <f>$H$1&amp;F2</f>
        <v>，2267599</v>
      </c>
      <c r="I2" s="4" t="str">
        <f>VLOOKUP(A2,HOP!A:T,20,0)</f>
        <v>直连</v>
      </c>
    </row>
    <row r="3" s="4" customFormat="1" spans="1:9">
      <c r="A3" s="4">
        <v>16403670510</v>
      </c>
      <c r="B3" s="5">
        <v>44477</v>
      </c>
      <c r="C3" s="5">
        <v>44480</v>
      </c>
      <c r="D3" s="4">
        <v>2667.48</v>
      </c>
      <c r="E3" s="4" t="str">
        <f>VLOOKUP(A3,HOP!A:L,12,0)</f>
        <v>2667.48</v>
      </c>
      <c r="F3" s="4" t="str">
        <f>VLOOKUP(A3,HOP!A:C,3,0)</f>
        <v>2268584</v>
      </c>
      <c r="G3" s="4">
        <f t="shared" ref="G3:G30" si="0">D3-E3</f>
        <v>0</v>
      </c>
      <c r="H3" s="4" t="str">
        <f t="shared" ref="H3:H30" si="1">$H$1&amp;F3</f>
        <v>，2268584</v>
      </c>
      <c r="I3" s="4" t="str">
        <f>VLOOKUP(A3,HOP!A:T,20,0)</f>
        <v>直连</v>
      </c>
    </row>
    <row r="4" s="4" customFormat="1" spans="1:9">
      <c r="A4" s="4">
        <v>16463933859</v>
      </c>
      <c r="B4" s="5">
        <v>44479</v>
      </c>
      <c r="C4" s="5">
        <v>44480</v>
      </c>
      <c r="D4" s="4">
        <v>416.45</v>
      </c>
      <c r="E4" s="4" t="str">
        <f>VLOOKUP(A4,HOP!A:L,12,0)</f>
        <v>416.45</v>
      </c>
      <c r="F4" s="4" t="str">
        <f>VLOOKUP(A4,HOP!A:C,3,0)</f>
        <v>2272654</v>
      </c>
      <c r="G4" s="4">
        <f t="shared" si="0"/>
        <v>0</v>
      </c>
      <c r="H4" s="4" t="str">
        <f t="shared" si="1"/>
        <v>，2272654</v>
      </c>
      <c r="I4" s="4" t="str">
        <f>VLOOKUP(A4,HOP!A:T,20,0)</f>
        <v>直连</v>
      </c>
    </row>
    <row r="5" s="4" customFormat="1" spans="1:9">
      <c r="A5" s="4">
        <v>16490304508</v>
      </c>
      <c r="B5" s="5">
        <v>44479</v>
      </c>
      <c r="C5" s="5">
        <v>44480</v>
      </c>
      <c r="D5" s="4">
        <v>267.06</v>
      </c>
      <c r="E5" s="4" t="str">
        <f>VLOOKUP(A5,HOP!A:L,12,0)</f>
        <v>267.06</v>
      </c>
      <c r="F5" s="4" t="str">
        <f>VLOOKUP(A5,HOP!A:C,3,0)</f>
        <v>2274163</v>
      </c>
      <c r="G5" s="4">
        <f t="shared" si="0"/>
        <v>0</v>
      </c>
      <c r="H5" s="4" t="str">
        <f t="shared" si="1"/>
        <v>，2274163</v>
      </c>
      <c r="I5" s="4" t="str">
        <f>VLOOKUP(A5,HOP!A:T,20,0)</f>
        <v>直连</v>
      </c>
    </row>
    <row r="6" s="4" customFormat="1" spans="1:9">
      <c r="A6" s="4">
        <v>16495029231</v>
      </c>
      <c r="B6" s="5">
        <v>44479</v>
      </c>
      <c r="C6" s="5">
        <v>44480</v>
      </c>
      <c r="D6" s="4">
        <v>563</v>
      </c>
      <c r="E6" s="4" t="str">
        <f>VLOOKUP(A6,HOP!A:L,12,0)</f>
        <v>563.00</v>
      </c>
      <c r="F6" s="4" t="str">
        <f>VLOOKUP(A6,HOP!A:C,3,0)</f>
        <v>2274359</v>
      </c>
      <c r="G6" s="4">
        <f t="shared" si="0"/>
        <v>0</v>
      </c>
      <c r="H6" s="4" t="str">
        <f t="shared" si="1"/>
        <v>，2274359</v>
      </c>
      <c r="I6" s="4" t="str">
        <f>VLOOKUP(A6,HOP!A:T,20,0)</f>
        <v>直采</v>
      </c>
    </row>
    <row r="7" s="4" customFormat="1" spans="1:9">
      <c r="A7" s="4">
        <v>16495726582</v>
      </c>
      <c r="B7" s="5">
        <v>44479</v>
      </c>
      <c r="C7" s="5">
        <v>44480</v>
      </c>
      <c r="D7" s="4">
        <v>1021.3</v>
      </c>
      <c r="E7" s="4" t="str">
        <f>VLOOKUP(A7,HOP!A:L,12,0)</f>
        <v>1021.30</v>
      </c>
      <c r="F7" s="4" t="str">
        <f>VLOOKUP(A7,HOP!A:C,3,0)</f>
        <v>2274412</v>
      </c>
      <c r="G7" s="4">
        <f t="shared" si="0"/>
        <v>0</v>
      </c>
      <c r="H7" s="4" t="str">
        <f t="shared" si="1"/>
        <v>，2274412</v>
      </c>
      <c r="I7" s="4" t="str">
        <f>VLOOKUP(A7,HOP!A:T,20,0)</f>
        <v>直连</v>
      </c>
    </row>
    <row r="8" s="4" customFormat="1" hidden="1" spans="1:9">
      <c r="A8" s="4">
        <v>16497816524</v>
      </c>
      <c r="B8" s="5">
        <v>44479</v>
      </c>
      <c r="C8" s="5">
        <v>44480</v>
      </c>
      <c r="D8" s="4">
        <v>0</v>
      </c>
      <c r="E8" s="4" t="e">
        <f>VLOOKUP(A8,HOP!A:L,12,0)</f>
        <v>#N/A</v>
      </c>
      <c r="F8" s="4" t="e">
        <f>VLOOKUP(A8,HOP!A:C,3,0)</f>
        <v>#N/A</v>
      </c>
      <c r="G8" s="4" t="e">
        <f t="shared" si="0"/>
        <v>#N/A</v>
      </c>
      <c r="H8" s="4" t="e">
        <f t="shared" si="1"/>
        <v>#N/A</v>
      </c>
      <c r="I8" s="4" t="e">
        <f>VLOOKUP(A8,HOP!A:T,20,0)</f>
        <v>#N/A</v>
      </c>
    </row>
    <row r="9" s="4" customFormat="1" spans="1:9">
      <c r="A9" s="4">
        <v>16498784265</v>
      </c>
      <c r="B9" s="5">
        <v>44478</v>
      </c>
      <c r="C9" s="5">
        <v>44480</v>
      </c>
      <c r="D9" s="4">
        <v>371.78</v>
      </c>
      <c r="E9" s="4" t="str">
        <f>VLOOKUP(A9,HOP!A:L,12,0)</f>
        <v>371.78</v>
      </c>
      <c r="F9" s="4" t="str">
        <f>VLOOKUP(A9,HOP!A:C,3,0)</f>
        <v>2274736</v>
      </c>
      <c r="G9" s="4">
        <f t="shared" si="0"/>
        <v>0</v>
      </c>
      <c r="H9" s="4" t="str">
        <f t="shared" si="1"/>
        <v>，2274736</v>
      </c>
      <c r="I9" s="4" t="str">
        <f>VLOOKUP(A9,HOP!A:T,20,0)</f>
        <v>直连</v>
      </c>
    </row>
    <row r="10" s="4" customFormat="1" spans="1:9">
      <c r="A10" s="4">
        <v>16503851056</v>
      </c>
      <c r="B10" s="5">
        <v>44479</v>
      </c>
      <c r="C10" s="5">
        <v>44480</v>
      </c>
      <c r="D10" s="4">
        <v>157.11</v>
      </c>
      <c r="E10" s="4" t="str">
        <f>VLOOKUP(A10,HOP!A:L,12,0)</f>
        <v>157.11</v>
      </c>
      <c r="F10" s="4" t="str">
        <f>VLOOKUP(A10,HOP!A:C,3,0)</f>
        <v>2274846</v>
      </c>
      <c r="G10" s="4">
        <f t="shared" si="0"/>
        <v>0</v>
      </c>
      <c r="H10" s="4" t="str">
        <f t="shared" si="1"/>
        <v>，2274846</v>
      </c>
      <c r="I10" s="4" t="str">
        <f>VLOOKUP(A10,HOP!A:T,20,0)</f>
        <v>直连</v>
      </c>
    </row>
    <row r="11" s="4" customFormat="1" spans="1:9">
      <c r="A11" s="4">
        <v>16506401431</v>
      </c>
      <c r="B11" s="5">
        <v>44479</v>
      </c>
      <c r="C11" s="5">
        <v>44480</v>
      </c>
      <c r="D11" s="4">
        <v>182.66</v>
      </c>
      <c r="E11" s="4" t="str">
        <f>VLOOKUP(A11,HOP!A:L,12,0)</f>
        <v>182.66</v>
      </c>
      <c r="F11" s="4" t="str">
        <f>VLOOKUP(A11,HOP!A:C,3,0)</f>
        <v>2275020</v>
      </c>
      <c r="G11" s="4">
        <f t="shared" si="0"/>
        <v>0</v>
      </c>
      <c r="H11" s="4" t="str">
        <f t="shared" si="1"/>
        <v>，2275020</v>
      </c>
      <c r="I11" s="4" t="str">
        <f>VLOOKUP(A11,HOP!A:T,20,0)</f>
        <v>直连</v>
      </c>
    </row>
    <row r="12" s="4" customFormat="1" spans="1:9">
      <c r="A12" s="4">
        <v>16507689907</v>
      </c>
      <c r="B12" s="5">
        <v>44479</v>
      </c>
      <c r="C12" s="5">
        <v>44480</v>
      </c>
      <c r="D12" s="4">
        <v>226.4</v>
      </c>
      <c r="E12" s="4" t="str">
        <f>VLOOKUP(A12,HOP!A:L,12,0)</f>
        <v>226.40</v>
      </c>
      <c r="F12" s="4" t="str">
        <f>VLOOKUP(A12,HOP!A:C,3,0)</f>
        <v>2275181</v>
      </c>
      <c r="G12" s="4">
        <f t="shared" si="0"/>
        <v>0</v>
      </c>
      <c r="H12" s="4" t="str">
        <f t="shared" si="1"/>
        <v>，2275181</v>
      </c>
      <c r="I12" s="4" t="str">
        <f>VLOOKUP(A12,HOP!A:T,20,0)</f>
        <v>直连</v>
      </c>
    </row>
    <row r="13" s="4" customFormat="1" hidden="1" spans="1:9">
      <c r="A13" s="4">
        <v>16510002603</v>
      </c>
      <c r="B13" s="5">
        <v>44479</v>
      </c>
      <c r="C13" s="5">
        <v>44480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VLOOKUP(A13,HOP!A:T,20,0)</f>
        <v>#N/A</v>
      </c>
    </row>
    <row r="14" s="4" customFormat="1" spans="1:9">
      <c r="A14" s="4">
        <v>16510826976</v>
      </c>
      <c r="B14" s="5">
        <v>44479</v>
      </c>
      <c r="C14" s="5">
        <v>44480</v>
      </c>
      <c r="D14" s="4">
        <v>300.73</v>
      </c>
      <c r="E14" s="4" t="str">
        <f>VLOOKUP(A14,HOP!A:L,12,0)</f>
        <v>300.73</v>
      </c>
      <c r="F14" s="4" t="str">
        <f>VLOOKUP(A14,HOP!A:C,3,0)</f>
        <v>2275230</v>
      </c>
      <c r="G14" s="4">
        <f t="shared" si="0"/>
        <v>0</v>
      </c>
      <c r="H14" s="4" t="str">
        <f t="shared" si="1"/>
        <v>，2275230</v>
      </c>
      <c r="I14" s="4" t="str">
        <f>VLOOKUP(A14,HOP!A:T,20,0)</f>
        <v>直连</v>
      </c>
    </row>
    <row r="15" s="4" customFormat="1" spans="1:9">
      <c r="A15" s="4">
        <v>16510913953</v>
      </c>
      <c r="B15" s="5">
        <v>44479</v>
      </c>
      <c r="C15" s="5">
        <v>44480</v>
      </c>
      <c r="D15" s="4">
        <v>142.48</v>
      </c>
      <c r="E15" s="4" t="str">
        <f>VLOOKUP(A15,HOP!A:L,12,0)</f>
        <v>142.48</v>
      </c>
      <c r="F15" s="4" t="str">
        <f>VLOOKUP(A15,HOP!A:C,3,0)</f>
        <v>2275231</v>
      </c>
      <c r="G15" s="4">
        <f t="shared" si="0"/>
        <v>0</v>
      </c>
      <c r="H15" s="4" t="str">
        <f t="shared" si="1"/>
        <v>，2275231</v>
      </c>
      <c r="I15" s="4" t="str">
        <f>VLOOKUP(A15,HOP!A:T,20,0)</f>
        <v>直连</v>
      </c>
    </row>
    <row r="16" s="4" customFormat="1" spans="1:9">
      <c r="A16" s="4">
        <v>16511072542</v>
      </c>
      <c r="B16" s="5">
        <v>44479</v>
      </c>
      <c r="C16" s="5">
        <v>44480</v>
      </c>
      <c r="D16" s="4">
        <v>345.49</v>
      </c>
      <c r="E16" s="4" t="str">
        <f>VLOOKUP(A16,HOP!A:L,12,0)</f>
        <v>345.49</v>
      </c>
      <c r="F16" s="4" t="str">
        <f>VLOOKUP(A16,HOP!A:C,3,0)</f>
        <v>2275239</v>
      </c>
      <c r="G16" s="4">
        <f t="shared" si="0"/>
        <v>0</v>
      </c>
      <c r="H16" s="4" t="str">
        <f t="shared" si="1"/>
        <v>，2275239</v>
      </c>
      <c r="I16" s="4" t="str">
        <f>VLOOKUP(A16,HOP!A:T,20,0)</f>
        <v>直连</v>
      </c>
    </row>
    <row r="17" s="4" customFormat="1" spans="1:9">
      <c r="A17" s="4">
        <v>16511241578</v>
      </c>
      <c r="B17" s="5">
        <v>44479</v>
      </c>
      <c r="C17" s="5">
        <v>44480</v>
      </c>
      <c r="D17" s="4">
        <v>158.88</v>
      </c>
      <c r="E17" s="4" t="str">
        <f>VLOOKUP(A17,HOP!A:L,12,0)</f>
        <v>158.88</v>
      </c>
      <c r="F17" s="4" t="str">
        <f>VLOOKUP(A17,HOP!A:C,3,0)</f>
        <v>2275250</v>
      </c>
      <c r="G17" s="4">
        <f t="shared" si="0"/>
        <v>0</v>
      </c>
      <c r="H17" s="4" t="str">
        <f t="shared" si="1"/>
        <v>，2275250</v>
      </c>
      <c r="I17" s="4" t="str">
        <f>VLOOKUP(A17,HOP!A:T,20,0)</f>
        <v>直连</v>
      </c>
    </row>
    <row r="18" s="4" customFormat="1" spans="1:9">
      <c r="A18" s="4">
        <v>16511809990</v>
      </c>
      <c r="B18" s="5">
        <v>44479</v>
      </c>
      <c r="C18" s="5">
        <v>44480</v>
      </c>
      <c r="D18" s="4">
        <v>379.92</v>
      </c>
      <c r="E18" s="4" t="str">
        <f>VLOOKUP(A18,HOP!A:L,12,0)</f>
        <v>379.92</v>
      </c>
      <c r="F18" s="4" t="str">
        <f>VLOOKUP(A18,HOP!A:C,3,0)</f>
        <v>2275287</v>
      </c>
      <c r="G18" s="4">
        <f t="shared" si="0"/>
        <v>0</v>
      </c>
      <c r="H18" s="4" t="str">
        <f t="shared" si="1"/>
        <v>，2275287</v>
      </c>
      <c r="I18" s="4" t="str">
        <f>VLOOKUP(A18,HOP!A:T,20,0)</f>
        <v>直连</v>
      </c>
    </row>
    <row r="19" s="4" customFormat="1" spans="1:9">
      <c r="A19" s="4">
        <v>16511813816</v>
      </c>
      <c r="B19" s="5">
        <v>44479</v>
      </c>
      <c r="C19" s="5">
        <v>44480</v>
      </c>
      <c r="D19" s="4">
        <v>379.92</v>
      </c>
      <c r="E19" s="4" t="str">
        <f>VLOOKUP(A19,HOP!A:L,12,0)</f>
        <v>379.92</v>
      </c>
      <c r="F19" s="4" t="str">
        <f>VLOOKUP(A19,HOP!A:C,3,0)</f>
        <v>2275288</v>
      </c>
      <c r="G19" s="4">
        <f t="shared" si="0"/>
        <v>0</v>
      </c>
      <c r="H19" s="4" t="str">
        <f t="shared" si="1"/>
        <v>，2275288</v>
      </c>
      <c r="I19" s="4" t="str">
        <f>VLOOKUP(A19,HOP!A:T,20,0)</f>
        <v>直连</v>
      </c>
    </row>
    <row r="20" s="4" customFormat="1" spans="1:9">
      <c r="A20" s="4">
        <v>16511854734</v>
      </c>
      <c r="B20" s="5">
        <v>44479</v>
      </c>
      <c r="C20" s="5">
        <v>44480</v>
      </c>
      <c r="D20" s="4">
        <v>173.84</v>
      </c>
      <c r="E20" s="4" t="str">
        <f>VLOOKUP(A20,HOP!A:L,12,0)</f>
        <v>173.84</v>
      </c>
      <c r="F20" s="4" t="str">
        <f>VLOOKUP(A20,HOP!A:C,3,0)</f>
        <v>2275292</v>
      </c>
      <c r="G20" s="4">
        <f t="shared" si="0"/>
        <v>0</v>
      </c>
      <c r="H20" s="4" t="str">
        <f t="shared" si="1"/>
        <v>，2275292</v>
      </c>
      <c r="I20" s="4" t="str">
        <f>VLOOKUP(A20,HOP!A:T,20,0)</f>
        <v>直连</v>
      </c>
    </row>
    <row r="21" s="4" customFormat="1" spans="1:9">
      <c r="A21" s="4">
        <v>16512007071</v>
      </c>
      <c r="B21" s="5">
        <v>44479</v>
      </c>
      <c r="C21" s="5">
        <v>44480</v>
      </c>
      <c r="D21" s="4">
        <v>133.72</v>
      </c>
      <c r="E21" s="4" t="str">
        <f>VLOOKUP(A21,HOP!A:L,12,0)</f>
        <v>133.72</v>
      </c>
      <c r="F21" s="4" t="str">
        <f>VLOOKUP(A21,HOP!A:C,3,0)</f>
        <v>2275300</v>
      </c>
      <c r="G21" s="4">
        <f t="shared" si="0"/>
        <v>0</v>
      </c>
      <c r="H21" s="4" t="str">
        <f t="shared" si="1"/>
        <v>，2275300</v>
      </c>
      <c r="I21" s="4" t="str">
        <f>VLOOKUP(A21,HOP!A:T,20,0)</f>
        <v>直连</v>
      </c>
    </row>
    <row r="22" s="4" customFormat="1" spans="1:9">
      <c r="A22" s="4">
        <v>16512012168</v>
      </c>
      <c r="B22" s="5">
        <v>44479</v>
      </c>
      <c r="C22" s="5">
        <v>44480</v>
      </c>
      <c r="D22" s="4">
        <v>166.86</v>
      </c>
      <c r="E22" s="4" t="str">
        <f>VLOOKUP(A22,HOP!A:L,12,0)</f>
        <v>166.86</v>
      </c>
      <c r="F22" s="4" t="str">
        <f>VLOOKUP(A22,HOP!A:C,3,0)</f>
        <v>2275301</v>
      </c>
      <c r="G22" s="4">
        <f t="shared" si="0"/>
        <v>0</v>
      </c>
      <c r="H22" s="4" t="str">
        <f t="shared" si="1"/>
        <v>，2275301</v>
      </c>
      <c r="I22" s="4" t="str">
        <f>VLOOKUP(A22,HOP!A:T,20,0)</f>
        <v>直连</v>
      </c>
    </row>
    <row r="23" s="4" customFormat="1" spans="1:9">
      <c r="A23" s="4">
        <v>16512039812</v>
      </c>
      <c r="B23" s="5">
        <v>44479</v>
      </c>
      <c r="C23" s="5">
        <v>44480</v>
      </c>
      <c r="D23" s="4">
        <v>276.44</v>
      </c>
      <c r="E23" s="4" t="str">
        <f>VLOOKUP(A23,HOP!A:L,12,0)</f>
        <v>276.44</v>
      </c>
      <c r="F23" s="4" t="str">
        <f>VLOOKUP(A23,HOP!A:C,3,0)</f>
        <v>2275304</v>
      </c>
      <c r="G23" s="4">
        <f t="shared" si="0"/>
        <v>0</v>
      </c>
      <c r="H23" s="4" t="str">
        <f t="shared" si="1"/>
        <v>，2275304</v>
      </c>
      <c r="I23" s="4" t="str">
        <f>VLOOKUP(A23,HOP!A:T,20,0)</f>
        <v>直连</v>
      </c>
    </row>
    <row r="24" s="4" customFormat="1" hidden="1" spans="1:9">
      <c r="A24" s="4">
        <v>16512385013</v>
      </c>
      <c r="B24" s="5">
        <v>44479</v>
      </c>
      <c r="C24" s="5">
        <v>44480</v>
      </c>
      <c r="D24" s="4">
        <v>0</v>
      </c>
      <c r="E24" s="4" t="e">
        <f>VLOOKUP(A24,HOP!A:L,12,0)</f>
        <v>#N/A</v>
      </c>
      <c r="F24" s="4" t="e">
        <f>VLOOKUP(A24,HOP!A:C,3,0)</f>
        <v>#N/A</v>
      </c>
      <c r="G24" s="4" t="e">
        <f t="shared" si="0"/>
        <v>#N/A</v>
      </c>
      <c r="H24" s="4" t="e">
        <f t="shared" si="1"/>
        <v>#N/A</v>
      </c>
      <c r="I24" s="4" t="e">
        <f>VLOOKUP(A24,HOP!A:T,20,0)</f>
        <v>#N/A</v>
      </c>
    </row>
    <row r="25" s="4" customFormat="1" spans="1:9">
      <c r="A25" s="4">
        <v>16512541873</v>
      </c>
      <c r="B25" s="5">
        <v>44479</v>
      </c>
      <c r="C25" s="5">
        <v>44480</v>
      </c>
      <c r="D25" s="4">
        <v>182.55</v>
      </c>
      <c r="E25" s="4" t="str">
        <f>VLOOKUP(A25,HOP!A:L,12,0)</f>
        <v>182.55</v>
      </c>
      <c r="F25" s="4" t="str">
        <f>VLOOKUP(A25,HOP!A:C,3,0)</f>
        <v>2275340</v>
      </c>
      <c r="G25" s="4">
        <f t="shared" si="0"/>
        <v>0</v>
      </c>
      <c r="H25" s="4" t="str">
        <f t="shared" si="1"/>
        <v>，2275340</v>
      </c>
      <c r="I25" s="4" t="str">
        <f>VLOOKUP(A25,HOP!A:T,20,0)</f>
        <v>直连</v>
      </c>
    </row>
    <row r="26" s="4" customFormat="1" spans="1:9">
      <c r="A26" s="4">
        <v>16512609916</v>
      </c>
      <c r="B26" s="5">
        <v>44479</v>
      </c>
      <c r="C26" s="5">
        <v>44480</v>
      </c>
      <c r="D26" s="4">
        <v>1133.22</v>
      </c>
      <c r="E26" s="4" t="str">
        <f>VLOOKUP(A26,HOP!A:L,12,0)</f>
        <v>1133.22</v>
      </c>
      <c r="F26" s="4" t="str">
        <f>VLOOKUP(A26,HOP!A:C,3,0)</f>
        <v>2275346</v>
      </c>
      <c r="G26" s="4">
        <f t="shared" si="0"/>
        <v>0</v>
      </c>
      <c r="H26" s="4" t="str">
        <f t="shared" si="1"/>
        <v>，2275346</v>
      </c>
      <c r="I26" s="4" t="str">
        <f>VLOOKUP(A26,HOP!A:T,20,0)</f>
        <v>直连</v>
      </c>
    </row>
    <row r="27" s="4" customFormat="1" spans="1:9">
      <c r="A27" s="4">
        <v>16512804271</v>
      </c>
      <c r="B27" s="5">
        <v>44479</v>
      </c>
      <c r="C27" s="5">
        <v>44480</v>
      </c>
      <c r="D27" s="4">
        <v>226.4</v>
      </c>
      <c r="E27" s="4" t="str">
        <f>VLOOKUP(A27,HOP!A:L,12,0)</f>
        <v>226.40</v>
      </c>
      <c r="F27" s="4" t="str">
        <f>VLOOKUP(A27,HOP!A:C,3,0)</f>
        <v>2275356</v>
      </c>
      <c r="G27" s="4">
        <f t="shared" si="0"/>
        <v>0</v>
      </c>
      <c r="H27" s="4" t="str">
        <f t="shared" si="1"/>
        <v>，2275356</v>
      </c>
      <c r="I27" s="4" t="str">
        <f>VLOOKUP(A27,HOP!A:T,20,0)</f>
        <v>直连</v>
      </c>
    </row>
    <row r="28" s="4" customFormat="1" spans="1:9">
      <c r="A28" s="4">
        <v>16512812311</v>
      </c>
      <c r="B28" s="5">
        <v>44479</v>
      </c>
      <c r="C28" s="5">
        <v>44480</v>
      </c>
      <c r="D28" s="4">
        <v>226.4</v>
      </c>
      <c r="E28" s="4" t="str">
        <f>VLOOKUP(A28,HOP!A:L,12,0)</f>
        <v>226.40</v>
      </c>
      <c r="F28" s="4" t="str">
        <f>VLOOKUP(A28,HOP!A:C,3,0)</f>
        <v>2275358</v>
      </c>
      <c r="G28" s="4">
        <f t="shared" si="0"/>
        <v>0</v>
      </c>
      <c r="H28" s="4" t="str">
        <f t="shared" si="1"/>
        <v>，2275358</v>
      </c>
      <c r="I28" s="4" t="str">
        <f>VLOOKUP(A28,HOP!A:T,20,0)</f>
        <v>直连</v>
      </c>
    </row>
    <row r="29" s="4" customFormat="1" spans="1:9">
      <c r="A29" s="4">
        <v>16512863992</v>
      </c>
      <c r="B29" s="5">
        <v>44479</v>
      </c>
      <c r="C29" s="5">
        <v>44480</v>
      </c>
      <c r="D29" s="4">
        <v>1403.58</v>
      </c>
      <c r="E29" s="4" t="str">
        <f>VLOOKUP(A29,HOP!A:L,12,0)</f>
        <v>1403.58</v>
      </c>
      <c r="F29" s="4" t="str">
        <f>VLOOKUP(A29,HOP!A:C,3,0)</f>
        <v>2275365</v>
      </c>
      <c r="G29" s="4">
        <f t="shared" si="0"/>
        <v>0</v>
      </c>
      <c r="H29" s="4" t="str">
        <f t="shared" si="1"/>
        <v>，2275365</v>
      </c>
      <c r="I29" s="4" t="str">
        <f>VLOOKUP(A29,HOP!A:T,20,0)</f>
        <v>直连</v>
      </c>
    </row>
    <row r="30" s="4" customFormat="1" hidden="1" spans="1:9">
      <c r="A30" s="4">
        <v>16513041029</v>
      </c>
      <c r="B30" s="5">
        <v>44479</v>
      </c>
      <c r="C30" s="5">
        <v>44480</v>
      </c>
      <c r="D30" s="4">
        <v>0</v>
      </c>
      <c r="E30" s="4" t="e">
        <f>VLOOKUP(A30,HOP!A:L,12,0)</f>
        <v>#N/A</v>
      </c>
      <c r="F30" s="4" t="e">
        <f>VLOOKUP(A30,HOP!A:C,3,0)</f>
        <v>#N/A</v>
      </c>
      <c r="G30" s="4" t="e">
        <f t="shared" si="0"/>
        <v>#N/A</v>
      </c>
      <c r="H30" s="4" t="e">
        <f t="shared" si="1"/>
        <v>#N/A</v>
      </c>
      <c r="I30" s="4" t="e">
        <f>VLOOKUP(A30,HOP!A:T,20,0)</f>
        <v>#N/A</v>
      </c>
    </row>
    <row r="32" spans="4:4">
      <c r="D32" s="4">
        <f>SUM(D2:D31)</f>
        <v>13339.31</v>
      </c>
    </row>
    <row r="36" spans="1:1">
      <c r="A36" s="4" t="s">
        <v>108</v>
      </c>
    </row>
    <row r="37" spans="1:1">
      <c r="A37" s="4" t="s">
        <v>109</v>
      </c>
    </row>
    <row r="38" spans="1:1">
      <c r="A38" s="4" t="s">
        <v>110</v>
      </c>
    </row>
    <row r="39" spans="1:1">
      <c r="A39" s="4" t="s">
        <v>111</v>
      </c>
    </row>
  </sheetData>
  <autoFilter ref="A1:XFD32">
    <filterColumn colId="3">
      <filters blank="1">
        <filter val="157.11"/>
        <filter val="379.92"/>
        <filter val="182.55"/>
        <filter val="2667.48"/>
        <filter val="563"/>
        <filter val="1021.3"/>
        <filter val="226.4"/>
        <filter val="182.66"/>
        <filter val="13339.31"/>
        <filter val="133.72"/>
        <filter val="1133.22"/>
        <filter val="300.73"/>
        <filter val="1835.64"/>
        <filter val="371.78"/>
        <filter val="173.84"/>
        <filter val="276.44"/>
        <filter val="416.45"/>
        <filter val="166.86"/>
        <filter val="267.06"/>
        <filter val="142.48"/>
        <filter val="158.88"/>
        <filter val="1403.58"/>
        <filter val="345.4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112</v>
      </c>
      <c r="B1" s="2" t="s">
        <v>113</v>
      </c>
      <c r="C1" s="2" t="s">
        <v>114</v>
      </c>
      <c r="D1" s="2" t="s">
        <v>115</v>
      </c>
      <c r="E1" s="2" t="s">
        <v>13</v>
      </c>
      <c r="F1" s="2" t="s">
        <v>5</v>
      </c>
      <c r="G1" s="2" t="s">
        <v>6</v>
      </c>
      <c r="H1" s="2" t="s">
        <v>116</v>
      </c>
      <c r="I1" s="2" t="s">
        <v>117</v>
      </c>
      <c r="J1" s="2" t="s">
        <v>118</v>
      </c>
      <c r="K1" s="2" t="s">
        <v>119</v>
      </c>
      <c r="L1" s="2" t="s">
        <v>120</v>
      </c>
      <c r="M1" s="2" t="s">
        <v>121</v>
      </c>
      <c r="N1" s="2" t="s">
        <v>122</v>
      </c>
      <c r="O1" s="2" t="s">
        <v>123</v>
      </c>
      <c r="P1" s="2" t="s">
        <v>124</v>
      </c>
      <c r="Q1" s="2" t="s">
        <v>125</v>
      </c>
      <c r="R1" s="2" t="s">
        <v>126</v>
      </c>
      <c r="S1" s="2" t="s">
        <v>127</v>
      </c>
      <c r="T1" s="2" t="s">
        <v>128</v>
      </c>
    </row>
    <row r="2" s="1" customFormat="1" spans="1:20">
      <c r="A2" s="3">
        <v>16512863992</v>
      </c>
      <c r="B2" s="1" t="s">
        <v>129</v>
      </c>
      <c r="C2" s="1" t="s">
        <v>130</v>
      </c>
      <c r="D2" s="1" t="s">
        <v>131</v>
      </c>
      <c r="E2" s="1" t="s">
        <v>102</v>
      </c>
      <c r="F2" s="1" t="s">
        <v>129</v>
      </c>
      <c r="G2" s="1" t="s">
        <v>132</v>
      </c>
      <c r="H2" s="1" t="s">
        <v>133</v>
      </c>
      <c r="I2" s="1" t="s">
        <v>134</v>
      </c>
      <c r="J2" s="1" t="s">
        <v>135</v>
      </c>
      <c r="K2" s="1" t="s">
        <v>134</v>
      </c>
      <c r="L2" s="1" t="s">
        <v>134</v>
      </c>
      <c r="M2" s="1" t="s">
        <v>136</v>
      </c>
      <c r="N2" s="1" t="s">
        <v>136</v>
      </c>
      <c r="O2" s="1" t="s">
        <v>137</v>
      </c>
      <c r="P2" s="1" t="s">
        <v>138</v>
      </c>
      <c r="Q2" s="1" t="s">
        <v>139</v>
      </c>
      <c r="R2" s="1" t="s">
        <v>140</v>
      </c>
      <c r="S2" s="1" t="s">
        <v>141</v>
      </c>
      <c r="T2" s="1" t="s">
        <v>142</v>
      </c>
    </row>
    <row r="3" s="1" customFormat="1" spans="1:20">
      <c r="A3" s="3">
        <v>16512812311</v>
      </c>
      <c r="B3" s="1" t="s">
        <v>129</v>
      </c>
      <c r="C3" s="1" t="s">
        <v>143</v>
      </c>
      <c r="D3" s="1" t="s">
        <v>144</v>
      </c>
      <c r="E3" s="1" t="s">
        <v>99</v>
      </c>
      <c r="F3" s="1" t="s">
        <v>129</v>
      </c>
      <c r="G3" s="1" t="s">
        <v>132</v>
      </c>
      <c r="H3" s="1" t="s">
        <v>133</v>
      </c>
      <c r="I3" s="1" t="s">
        <v>145</v>
      </c>
      <c r="J3" s="1" t="s">
        <v>135</v>
      </c>
      <c r="K3" s="1" t="s">
        <v>145</v>
      </c>
      <c r="L3" s="1" t="s">
        <v>145</v>
      </c>
      <c r="M3" s="1" t="s">
        <v>136</v>
      </c>
      <c r="N3" s="1" t="s">
        <v>136</v>
      </c>
      <c r="O3" s="1" t="s">
        <v>137</v>
      </c>
      <c r="P3" s="1" t="s">
        <v>138</v>
      </c>
      <c r="Q3" s="1" t="s">
        <v>146</v>
      </c>
      <c r="R3" s="1" t="s">
        <v>140</v>
      </c>
      <c r="S3" s="1" t="s">
        <v>141</v>
      </c>
      <c r="T3" s="1" t="s">
        <v>142</v>
      </c>
    </row>
    <row r="4" s="1" customFormat="1" spans="1:20">
      <c r="A4" s="3">
        <v>16512804271</v>
      </c>
      <c r="B4" s="1" t="s">
        <v>129</v>
      </c>
      <c r="C4" s="1" t="s">
        <v>147</v>
      </c>
      <c r="D4" s="1" t="s">
        <v>144</v>
      </c>
      <c r="E4" s="1" t="s">
        <v>99</v>
      </c>
      <c r="F4" s="1" t="s">
        <v>129</v>
      </c>
      <c r="G4" s="1" t="s">
        <v>132</v>
      </c>
      <c r="H4" s="1" t="s">
        <v>133</v>
      </c>
      <c r="I4" s="1" t="s">
        <v>145</v>
      </c>
      <c r="J4" s="1" t="s">
        <v>135</v>
      </c>
      <c r="K4" s="1" t="s">
        <v>145</v>
      </c>
      <c r="L4" s="1" t="s">
        <v>145</v>
      </c>
      <c r="M4" s="1" t="s">
        <v>136</v>
      </c>
      <c r="N4" s="1" t="s">
        <v>136</v>
      </c>
      <c r="O4" s="1" t="s">
        <v>137</v>
      </c>
      <c r="P4" s="1" t="s">
        <v>138</v>
      </c>
      <c r="Q4" s="1" t="s">
        <v>148</v>
      </c>
      <c r="R4" s="1" t="s">
        <v>140</v>
      </c>
      <c r="S4" s="1" t="s">
        <v>141</v>
      </c>
      <c r="T4" s="1" t="s">
        <v>142</v>
      </c>
    </row>
    <row r="5" s="1" customFormat="1" spans="1:20">
      <c r="A5" s="3">
        <v>16512609916</v>
      </c>
      <c r="B5" s="1" t="s">
        <v>129</v>
      </c>
      <c r="C5" s="1" t="s">
        <v>149</v>
      </c>
      <c r="D5" s="1" t="s">
        <v>150</v>
      </c>
      <c r="E5" s="1" t="s">
        <v>97</v>
      </c>
      <c r="F5" s="1" t="s">
        <v>129</v>
      </c>
      <c r="G5" s="1" t="s">
        <v>132</v>
      </c>
      <c r="H5" s="1" t="s">
        <v>133</v>
      </c>
      <c r="I5" s="1" t="s">
        <v>151</v>
      </c>
      <c r="J5" s="1" t="s">
        <v>135</v>
      </c>
      <c r="K5" s="1" t="s">
        <v>151</v>
      </c>
      <c r="L5" s="1" t="s">
        <v>151</v>
      </c>
      <c r="M5" s="1" t="s">
        <v>136</v>
      </c>
      <c r="N5" s="1" t="s">
        <v>136</v>
      </c>
      <c r="O5" s="1" t="s">
        <v>137</v>
      </c>
      <c r="P5" s="1" t="s">
        <v>138</v>
      </c>
      <c r="Q5" s="1" t="s">
        <v>152</v>
      </c>
      <c r="R5" s="1" t="s">
        <v>140</v>
      </c>
      <c r="S5" s="1" t="s">
        <v>141</v>
      </c>
      <c r="T5" s="1" t="s">
        <v>142</v>
      </c>
    </row>
    <row r="6" s="1" customFormat="1" spans="1:20">
      <c r="A6" s="3">
        <v>16512541873</v>
      </c>
      <c r="B6" s="1" t="s">
        <v>129</v>
      </c>
      <c r="C6" s="1" t="s">
        <v>153</v>
      </c>
      <c r="D6" s="1" t="s">
        <v>154</v>
      </c>
      <c r="E6" s="1" t="s">
        <v>94</v>
      </c>
      <c r="F6" s="1" t="s">
        <v>129</v>
      </c>
      <c r="G6" s="1" t="s">
        <v>132</v>
      </c>
      <c r="H6" s="1" t="s">
        <v>133</v>
      </c>
      <c r="I6" s="1" t="s">
        <v>155</v>
      </c>
      <c r="J6" s="1" t="s">
        <v>135</v>
      </c>
      <c r="K6" s="1" t="s">
        <v>155</v>
      </c>
      <c r="L6" s="1" t="s">
        <v>155</v>
      </c>
      <c r="M6" s="1" t="s">
        <v>136</v>
      </c>
      <c r="N6" s="1" t="s">
        <v>136</v>
      </c>
      <c r="O6" s="1" t="s">
        <v>137</v>
      </c>
      <c r="P6" s="1" t="s">
        <v>138</v>
      </c>
      <c r="Q6" s="1" t="s">
        <v>156</v>
      </c>
      <c r="R6" s="1" t="s">
        <v>140</v>
      </c>
      <c r="S6" s="1" t="s">
        <v>141</v>
      </c>
      <c r="T6" s="1" t="s">
        <v>142</v>
      </c>
    </row>
    <row r="7" s="1" customFormat="1" spans="1:20">
      <c r="A7" s="3">
        <v>16512039812</v>
      </c>
      <c r="B7" s="1" t="s">
        <v>129</v>
      </c>
      <c r="C7" s="1" t="s">
        <v>157</v>
      </c>
      <c r="D7" s="1" t="s">
        <v>158</v>
      </c>
      <c r="E7" s="1" t="s">
        <v>91</v>
      </c>
      <c r="F7" s="1" t="s">
        <v>129</v>
      </c>
      <c r="G7" s="1" t="s">
        <v>132</v>
      </c>
      <c r="H7" s="1" t="s">
        <v>133</v>
      </c>
      <c r="I7" s="1" t="s">
        <v>159</v>
      </c>
      <c r="J7" s="1" t="s">
        <v>135</v>
      </c>
      <c r="K7" s="1" t="s">
        <v>159</v>
      </c>
      <c r="L7" s="1" t="s">
        <v>159</v>
      </c>
      <c r="M7" s="1" t="s">
        <v>136</v>
      </c>
      <c r="N7" s="1" t="s">
        <v>136</v>
      </c>
      <c r="O7" s="1" t="s">
        <v>137</v>
      </c>
      <c r="P7" s="1" t="s">
        <v>138</v>
      </c>
      <c r="Q7" s="1" t="s">
        <v>160</v>
      </c>
      <c r="R7" s="1" t="s">
        <v>140</v>
      </c>
      <c r="S7" s="1" t="s">
        <v>141</v>
      </c>
      <c r="T7" s="1" t="s">
        <v>142</v>
      </c>
    </row>
    <row r="8" s="1" customFormat="1" spans="1:20">
      <c r="A8" s="3">
        <v>16512012168</v>
      </c>
      <c r="B8" s="1" t="s">
        <v>129</v>
      </c>
      <c r="C8" s="1" t="s">
        <v>161</v>
      </c>
      <c r="D8" s="1" t="s">
        <v>162</v>
      </c>
      <c r="E8" s="1" t="s">
        <v>88</v>
      </c>
      <c r="F8" s="1" t="s">
        <v>129</v>
      </c>
      <c r="G8" s="1" t="s">
        <v>132</v>
      </c>
      <c r="H8" s="1" t="s">
        <v>133</v>
      </c>
      <c r="I8" s="1" t="s">
        <v>163</v>
      </c>
      <c r="J8" s="1" t="s">
        <v>135</v>
      </c>
      <c r="K8" s="1" t="s">
        <v>163</v>
      </c>
      <c r="L8" s="1" t="s">
        <v>163</v>
      </c>
      <c r="M8" s="1" t="s">
        <v>136</v>
      </c>
      <c r="N8" s="1" t="s">
        <v>136</v>
      </c>
      <c r="O8" s="1" t="s">
        <v>137</v>
      </c>
      <c r="P8" s="1" t="s">
        <v>138</v>
      </c>
      <c r="Q8" s="1" t="s">
        <v>164</v>
      </c>
      <c r="R8" s="1" t="s">
        <v>140</v>
      </c>
      <c r="S8" s="1" t="s">
        <v>141</v>
      </c>
      <c r="T8" s="1" t="s">
        <v>142</v>
      </c>
    </row>
    <row r="9" s="1" customFormat="1" spans="1:20">
      <c r="A9" s="3">
        <v>16512007071</v>
      </c>
      <c r="B9" s="1" t="s">
        <v>129</v>
      </c>
      <c r="C9" s="1" t="s">
        <v>165</v>
      </c>
      <c r="D9" s="1" t="s">
        <v>166</v>
      </c>
      <c r="E9" s="1" t="s">
        <v>85</v>
      </c>
      <c r="F9" s="1" t="s">
        <v>129</v>
      </c>
      <c r="G9" s="1" t="s">
        <v>132</v>
      </c>
      <c r="H9" s="1" t="s">
        <v>133</v>
      </c>
      <c r="I9" s="1" t="s">
        <v>167</v>
      </c>
      <c r="J9" s="1" t="s">
        <v>135</v>
      </c>
      <c r="K9" s="1" t="s">
        <v>167</v>
      </c>
      <c r="L9" s="1" t="s">
        <v>167</v>
      </c>
      <c r="M9" s="1" t="s">
        <v>136</v>
      </c>
      <c r="N9" s="1" t="s">
        <v>136</v>
      </c>
      <c r="O9" s="1" t="s">
        <v>137</v>
      </c>
      <c r="P9" s="1" t="s">
        <v>138</v>
      </c>
      <c r="Q9" s="1" t="s">
        <v>168</v>
      </c>
      <c r="R9" s="1" t="s">
        <v>140</v>
      </c>
      <c r="S9" s="1" t="s">
        <v>141</v>
      </c>
      <c r="T9" s="1" t="s">
        <v>142</v>
      </c>
    </row>
    <row r="10" s="1" customFormat="1" spans="1:20">
      <c r="A10" s="3">
        <v>16511854734</v>
      </c>
      <c r="B10" s="1" t="s">
        <v>129</v>
      </c>
      <c r="C10" s="1" t="s">
        <v>169</v>
      </c>
      <c r="D10" s="1" t="s">
        <v>170</v>
      </c>
      <c r="E10" s="1" t="s">
        <v>82</v>
      </c>
      <c r="F10" s="1" t="s">
        <v>129</v>
      </c>
      <c r="G10" s="1" t="s">
        <v>132</v>
      </c>
      <c r="H10" s="1" t="s">
        <v>133</v>
      </c>
      <c r="I10" s="1" t="s">
        <v>171</v>
      </c>
      <c r="J10" s="1" t="s">
        <v>135</v>
      </c>
      <c r="K10" s="1" t="s">
        <v>171</v>
      </c>
      <c r="L10" s="1" t="s">
        <v>171</v>
      </c>
      <c r="M10" s="1" t="s">
        <v>136</v>
      </c>
      <c r="N10" s="1" t="s">
        <v>136</v>
      </c>
      <c r="O10" s="1" t="s">
        <v>137</v>
      </c>
      <c r="P10" s="1" t="s">
        <v>138</v>
      </c>
      <c r="Q10" s="1" t="s">
        <v>172</v>
      </c>
      <c r="R10" s="1" t="s">
        <v>140</v>
      </c>
      <c r="S10" s="1" t="s">
        <v>141</v>
      </c>
      <c r="T10" s="1" t="s">
        <v>142</v>
      </c>
    </row>
    <row r="11" s="1" customFormat="1" spans="1:20">
      <c r="A11" s="3">
        <v>16511813816</v>
      </c>
      <c r="B11" s="1" t="s">
        <v>129</v>
      </c>
      <c r="C11" s="1" t="s">
        <v>173</v>
      </c>
      <c r="D11" s="1" t="s">
        <v>174</v>
      </c>
      <c r="E11" s="1" t="s">
        <v>79</v>
      </c>
      <c r="F11" s="1" t="s">
        <v>129</v>
      </c>
      <c r="G11" s="1" t="s">
        <v>132</v>
      </c>
      <c r="H11" s="1" t="s">
        <v>133</v>
      </c>
      <c r="I11" s="1" t="s">
        <v>175</v>
      </c>
      <c r="J11" s="1" t="s">
        <v>135</v>
      </c>
      <c r="K11" s="1" t="s">
        <v>175</v>
      </c>
      <c r="L11" s="1" t="s">
        <v>175</v>
      </c>
      <c r="M11" s="1" t="s">
        <v>136</v>
      </c>
      <c r="N11" s="1" t="s">
        <v>136</v>
      </c>
      <c r="O11" s="1" t="s">
        <v>137</v>
      </c>
      <c r="P11" s="1" t="s">
        <v>138</v>
      </c>
      <c r="Q11" s="1" t="s">
        <v>176</v>
      </c>
      <c r="R11" s="1" t="s">
        <v>140</v>
      </c>
      <c r="S11" s="1" t="s">
        <v>141</v>
      </c>
      <c r="T11" s="1" t="s">
        <v>142</v>
      </c>
    </row>
    <row r="12" s="1" customFormat="1" spans="1:20">
      <c r="A12" s="3">
        <v>16511809990</v>
      </c>
      <c r="B12" s="1" t="s">
        <v>129</v>
      </c>
      <c r="C12" s="1" t="s">
        <v>177</v>
      </c>
      <c r="D12" s="1" t="s">
        <v>174</v>
      </c>
      <c r="E12" s="1" t="s">
        <v>78</v>
      </c>
      <c r="F12" s="1" t="s">
        <v>129</v>
      </c>
      <c r="G12" s="1" t="s">
        <v>132</v>
      </c>
      <c r="H12" s="1" t="s">
        <v>133</v>
      </c>
      <c r="I12" s="1" t="s">
        <v>175</v>
      </c>
      <c r="J12" s="1" t="s">
        <v>135</v>
      </c>
      <c r="K12" s="1" t="s">
        <v>175</v>
      </c>
      <c r="L12" s="1" t="s">
        <v>175</v>
      </c>
      <c r="M12" s="1" t="s">
        <v>136</v>
      </c>
      <c r="N12" s="1" t="s">
        <v>136</v>
      </c>
      <c r="O12" s="1" t="s">
        <v>137</v>
      </c>
      <c r="P12" s="1" t="s">
        <v>138</v>
      </c>
      <c r="Q12" s="1" t="s">
        <v>178</v>
      </c>
      <c r="R12" s="1" t="s">
        <v>140</v>
      </c>
      <c r="S12" s="1" t="s">
        <v>141</v>
      </c>
      <c r="T12" s="1" t="s">
        <v>142</v>
      </c>
    </row>
    <row r="13" s="1" customFormat="1" spans="1:20">
      <c r="A13" s="3">
        <v>16511241578</v>
      </c>
      <c r="B13" s="1" t="s">
        <v>129</v>
      </c>
      <c r="C13" s="1" t="s">
        <v>179</v>
      </c>
      <c r="D13" s="1" t="s">
        <v>180</v>
      </c>
      <c r="E13" s="1" t="s">
        <v>75</v>
      </c>
      <c r="F13" s="1" t="s">
        <v>129</v>
      </c>
      <c r="G13" s="1" t="s">
        <v>132</v>
      </c>
      <c r="H13" s="1" t="s">
        <v>133</v>
      </c>
      <c r="I13" s="1" t="s">
        <v>181</v>
      </c>
      <c r="J13" s="1" t="s">
        <v>135</v>
      </c>
      <c r="K13" s="1" t="s">
        <v>181</v>
      </c>
      <c r="L13" s="1" t="s">
        <v>181</v>
      </c>
      <c r="M13" s="1" t="s">
        <v>136</v>
      </c>
      <c r="N13" s="1" t="s">
        <v>136</v>
      </c>
      <c r="O13" s="1" t="s">
        <v>137</v>
      </c>
      <c r="P13" s="1" t="s">
        <v>138</v>
      </c>
      <c r="Q13" s="1" t="s">
        <v>182</v>
      </c>
      <c r="R13" s="1" t="s">
        <v>140</v>
      </c>
      <c r="S13" s="1" t="s">
        <v>141</v>
      </c>
      <c r="T13" s="1" t="s">
        <v>142</v>
      </c>
    </row>
    <row r="14" s="1" customFormat="1" spans="1:20">
      <c r="A14" s="3">
        <v>16511072542</v>
      </c>
      <c r="B14" s="1" t="s">
        <v>129</v>
      </c>
      <c r="C14" s="1" t="s">
        <v>183</v>
      </c>
      <c r="D14" s="1" t="s">
        <v>184</v>
      </c>
      <c r="E14" s="1" t="s">
        <v>72</v>
      </c>
      <c r="F14" s="1" t="s">
        <v>129</v>
      </c>
      <c r="G14" s="1" t="s">
        <v>132</v>
      </c>
      <c r="H14" s="1" t="s">
        <v>133</v>
      </c>
      <c r="I14" s="1" t="s">
        <v>185</v>
      </c>
      <c r="J14" s="1" t="s">
        <v>135</v>
      </c>
      <c r="K14" s="1" t="s">
        <v>185</v>
      </c>
      <c r="L14" s="1" t="s">
        <v>185</v>
      </c>
      <c r="M14" s="1" t="s">
        <v>136</v>
      </c>
      <c r="N14" s="1" t="s">
        <v>136</v>
      </c>
      <c r="O14" s="1" t="s">
        <v>137</v>
      </c>
      <c r="P14" s="1" t="s">
        <v>138</v>
      </c>
      <c r="Q14" s="1" t="s">
        <v>186</v>
      </c>
      <c r="R14" s="1" t="s">
        <v>140</v>
      </c>
      <c r="S14" s="1" t="s">
        <v>141</v>
      </c>
      <c r="T14" s="1" t="s">
        <v>142</v>
      </c>
    </row>
    <row r="15" s="1" customFormat="1" spans="1:20">
      <c r="A15" s="3">
        <v>16510913953</v>
      </c>
      <c r="B15" s="1" t="s">
        <v>129</v>
      </c>
      <c r="C15" s="1" t="s">
        <v>187</v>
      </c>
      <c r="D15" s="1" t="s">
        <v>188</v>
      </c>
      <c r="E15" s="1" t="s">
        <v>69</v>
      </c>
      <c r="F15" s="1" t="s">
        <v>129</v>
      </c>
      <c r="G15" s="1" t="s">
        <v>132</v>
      </c>
      <c r="H15" s="1" t="s">
        <v>133</v>
      </c>
      <c r="I15" s="1" t="s">
        <v>189</v>
      </c>
      <c r="J15" s="1" t="s">
        <v>135</v>
      </c>
      <c r="K15" s="1" t="s">
        <v>189</v>
      </c>
      <c r="L15" s="1" t="s">
        <v>189</v>
      </c>
      <c r="M15" s="1" t="s">
        <v>136</v>
      </c>
      <c r="N15" s="1" t="s">
        <v>136</v>
      </c>
      <c r="O15" s="1" t="s">
        <v>137</v>
      </c>
      <c r="P15" s="1" t="s">
        <v>138</v>
      </c>
      <c r="Q15" s="1" t="s">
        <v>190</v>
      </c>
      <c r="R15" s="1" t="s">
        <v>140</v>
      </c>
      <c r="S15" s="1" t="s">
        <v>141</v>
      </c>
      <c r="T15" s="1" t="s">
        <v>142</v>
      </c>
    </row>
    <row r="16" s="1" customFormat="1" spans="1:20">
      <c r="A16" s="3">
        <v>16510826976</v>
      </c>
      <c r="B16" s="1" t="s">
        <v>129</v>
      </c>
      <c r="C16" s="1" t="s">
        <v>191</v>
      </c>
      <c r="D16" s="1" t="s">
        <v>192</v>
      </c>
      <c r="E16" s="1" t="s">
        <v>67</v>
      </c>
      <c r="F16" s="1" t="s">
        <v>129</v>
      </c>
      <c r="G16" s="1" t="s">
        <v>132</v>
      </c>
      <c r="H16" s="1" t="s">
        <v>133</v>
      </c>
      <c r="I16" s="1" t="s">
        <v>193</v>
      </c>
      <c r="J16" s="1" t="s">
        <v>135</v>
      </c>
      <c r="K16" s="1" t="s">
        <v>193</v>
      </c>
      <c r="L16" s="1" t="s">
        <v>193</v>
      </c>
      <c r="M16" s="1" t="s">
        <v>136</v>
      </c>
      <c r="N16" s="1" t="s">
        <v>136</v>
      </c>
      <c r="O16" s="1" t="s">
        <v>137</v>
      </c>
      <c r="P16" s="1" t="s">
        <v>138</v>
      </c>
      <c r="Q16" s="1" t="s">
        <v>194</v>
      </c>
      <c r="R16" s="1" t="s">
        <v>140</v>
      </c>
      <c r="S16" s="1" t="s">
        <v>141</v>
      </c>
      <c r="T16" s="1" t="s">
        <v>142</v>
      </c>
    </row>
    <row r="17" s="1" customFormat="1" spans="1:20">
      <c r="A17" s="3">
        <v>16507689907</v>
      </c>
      <c r="B17" s="1" t="s">
        <v>129</v>
      </c>
      <c r="C17" s="1" t="s">
        <v>195</v>
      </c>
      <c r="D17" s="1" t="s">
        <v>144</v>
      </c>
      <c r="E17" s="1" t="s">
        <v>62</v>
      </c>
      <c r="F17" s="1" t="s">
        <v>129</v>
      </c>
      <c r="G17" s="1" t="s">
        <v>132</v>
      </c>
      <c r="H17" s="1" t="s">
        <v>133</v>
      </c>
      <c r="I17" s="1" t="s">
        <v>145</v>
      </c>
      <c r="J17" s="1" t="s">
        <v>135</v>
      </c>
      <c r="K17" s="1" t="s">
        <v>145</v>
      </c>
      <c r="L17" s="1" t="s">
        <v>145</v>
      </c>
      <c r="M17" s="1" t="s">
        <v>136</v>
      </c>
      <c r="N17" s="1" t="s">
        <v>136</v>
      </c>
      <c r="O17" s="1" t="s">
        <v>137</v>
      </c>
      <c r="P17" s="1" t="s">
        <v>138</v>
      </c>
      <c r="Q17" s="1" t="s">
        <v>196</v>
      </c>
      <c r="R17" s="1" t="s">
        <v>140</v>
      </c>
      <c r="S17" s="1" t="s">
        <v>141</v>
      </c>
      <c r="T17" s="1" t="s">
        <v>142</v>
      </c>
    </row>
    <row r="18" s="1" customFormat="1" spans="1:20">
      <c r="A18" s="3">
        <v>16506401431</v>
      </c>
      <c r="B18" s="1" t="s">
        <v>197</v>
      </c>
      <c r="C18" s="1" t="s">
        <v>198</v>
      </c>
      <c r="D18" s="1" t="s">
        <v>154</v>
      </c>
      <c r="E18" s="1" t="s">
        <v>60</v>
      </c>
      <c r="F18" s="1" t="s">
        <v>129</v>
      </c>
      <c r="G18" s="1" t="s">
        <v>132</v>
      </c>
      <c r="H18" s="1" t="s">
        <v>133</v>
      </c>
      <c r="I18" s="1" t="s">
        <v>199</v>
      </c>
      <c r="J18" s="1" t="s">
        <v>135</v>
      </c>
      <c r="K18" s="1" t="s">
        <v>199</v>
      </c>
      <c r="L18" s="1" t="s">
        <v>199</v>
      </c>
      <c r="M18" s="1" t="s">
        <v>136</v>
      </c>
      <c r="N18" s="1" t="s">
        <v>136</v>
      </c>
      <c r="O18" s="1" t="s">
        <v>137</v>
      </c>
      <c r="P18" s="1" t="s">
        <v>138</v>
      </c>
      <c r="Q18" s="1" t="s">
        <v>200</v>
      </c>
      <c r="R18" s="1" t="s">
        <v>140</v>
      </c>
      <c r="S18" s="1" t="s">
        <v>141</v>
      </c>
      <c r="T18" s="1" t="s">
        <v>142</v>
      </c>
    </row>
    <row r="19" s="1" customFormat="1" spans="1:20">
      <c r="A19" s="3">
        <v>16503851056</v>
      </c>
      <c r="B19" s="1" t="s">
        <v>197</v>
      </c>
      <c r="C19" s="1" t="s">
        <v>201</v>
      </c>
      <c r="D19" s="1" t="s">
        <v>202</v>
      </c>
      <c r="E19" s="1" t="s">
        <v>57</v>
      </c>
      <c r="F19" s="1" t="s">
        <v>129</v>
      </c>
      <c r="G19" s="1" t="s">
        <v>132</v>
      </c>
      <c r="H19" s="1" t="s">
        <v>133</v>
      </c>
      <c r="I19" s="1" t="s">
        <v>203</v>
      </c>
      <c r="J19" s="1" t="s">
        <v>135</v>
      </c>
      <c r="K19" s="1" t="s">
        <v>203</v>
      </c>
      <c r="L19" s="1" t="s">
        <v>203</v>
      </c>
      <c r="M19" s="1" t="s">
        <v>136</v>
      </c>
      <c r="N19" s="1" t="s">
        <v>136</v>
      </c>
      <c r="O19" s="1" t="s">
        <v>137</v>
      </c>
      <c r="P19" s="1" t="s">
        <v>138</v>
      </c>
      <c r="Q19" s="1" t="s">
        <v>204</v>
      </c>
      <c r="R19" s="1" t="s">
        <v>140</v>
      </c>
      <c r="S19" s="1" t="s">
        <v>141</v>
      </c>
      <c r="T19" s="1" t="s">
        <v>142</v>
      </c>
    </row>
    <row r="20" s="1" customFormat="1" spans="1:20">
      <c r="A20" s="3">
        <v>16498784265</v>
      </c>
      <c r="B20" s="1" t="s">
        <v>197</v>
      </c>
      <c r="C20" s="1" t="s">
        <v>205</v>
      </c>
      <c r="D20" s="1" t="s">
        <v>206</v>
      </c>
      <c r="E20" s="1" t="s">
        <v>54</v>
      </c>
      <c r="F20" s="1" t="s">
        <v>197</v>
      </c>
      <c r="G20" s="1" t="s">
        <v>132</v>
      </c>
      <c r="H20" s="1" t="s">
        <v>133</v>
      </c>
      <c r="I20" s="1" t="s">
        <v>207</v>
      </c>
      <c r="J20" s="1" t="s">
        <v>135</v>
      </c>
      <c r="K20" s="1" t="s">
        <v>207</v>
      </c>
      <c r="L20" s="1" t="s">
        <v>207</v>
      </c>
      <c r="M20" s="1" t="s">
        <v>136</v>
      </c>
      <c r="N20" s="1" t="s">
        <v>136</v>
      </c>
      <c r="O20" s="1" t="s">
        <v>137</v>
      </c>
      <c r="P20" s="1" t="s">
        <v>138</v>
      </c>
      <c r="Q20" s="1" t="s">
        <v>208</v>
      </c>
      <c r="R20" s="1" t="s">
        <v>140</v>
      </c>
      <c r="S20" s="1" t="s">
        <v>141</v>
      </c>
      <c r="T20" s="1" t="s">
        <v>142</v>
      </c>
    </row>
    <row r="21" s="1" customFormat="1" spans="1:20">
      <c r="A21" s="3">
        <v>16495726582</v>
      </c>
      <c r="B21" s="1" t="s">
        <v>209</v>
      </c>
      <c r="C21" s="1" t="s">
        <v>210</v>
      </c>
      <c r="D21" s="1" t="s">
        <v>211</v>
      </c>
      <c r="E21" s="1" t="s">
        <v>47</v>
      </c>
      <c r="F21" s="1" t="s">
        <v>129</v>
      </c>
      <c r="G21" s="1" t="s">
        <v>132</v>
      </c>
      <c r="H21" s="1" t="s">
        <v>133</v>
      </c>
      <c r="I21" s="1" t="s">
        <v>212</v>
      </c>
      <c r="J21" s="1" t="s">
        <v>135</v>
      </c>
      <c r="K21" s="1" t="s">
        <v>212</v>
      </c>
      <c r="L21" s="1" t="s">
        <v>212</v>
      </c>
      <c r="M21" s="1" t="s">
        <v>136</v>
      </c>
      <c r="N21" s="1" t="s">
        <v>136</v>
      </c>
      <c r="O21" s="1" t="s">
        <v>137</v>
      </c>
      <c r="P21" s="1" t="s">
        <v>138</v>
      </c>
      <c r="Q21" s="1" t="s">
        <v>213</v>
      </c>
      <c r="R21" s="1" t="s">
        <v>140</v>
      </c>
      <c r="S21" s="1" t="s">
        <v>141</v>
      </c>
      <c r="T21" s="1" t="s">
        <v>142</v>
      </c>
    </row>
    <row r="22" s="1" customFormat="1" spans="1:20">
      <c r="A22" s="3">
        <v>16495029231</v>
      </c>
      <c r="B22" s="1" t="s">
        <v>209</v>
      </c>
      <c r="C22" s="1" t="s">
        <v>214</v>
      </c>
      <c r="D22" s="1" t="s">
        <v>215</v>
      </c>
      <c r="E22" s="1" t="s">
        <v>43</v>
      </c>
      <c r="F22" s="1" t="s">
        <v>129</v>
      </c>
      <c r="G22" s="1" t="s">
        <v>132</v>
      </c>
      <c r="H22" s="1" t="s">
        <v>133</v>
      </c>
      <c r="I22" s="1" t="s">
        <v>216</v>
      </c>
      <c r="J22" s="1" t="s">
        <v>135</v>
      </c>
      <c r="K22" s="1" t="s">
        <v>216</v>
      </c>
      <c r="L22" s="1" t="s">
        <v>216</v>
      </c>
      <c r="M22" s="1" t="s">
        <v>136</v>
      </c>
      <c r="N22" s="1" t="s">
        <v>136</v>
      </c>
      <c r="O22" s="1" t="s">
        <v>137</v>
      </c>
      <c r="P22" s="1" t="s">
        <v>138</v>
      </c>
      <c r="Q22" s="1" t="s">
        <v>217</v>
      </c>
      <c r="R22" s="1" t="s">
        <v>140</v>
      </c>
      <c r="S22" s="1" t="s">
        <v>141</v>
      </c>
      <c r="T22" s="1" t="s">
        <v>218</v>
      </c>
    </row>
    <row r="23" s="1" customFormat="1" spans="1:20">
      <c r="A23" s="3">
        <v>16490304508</v>
      </c>
      <c r="B23" s="1" t="s">
        <v>219</v>
      </c>
      <c r="C23" s="1" t="s">
        <v>220</v>
      </c>
      <c r="D23" s="1" t="s">
        <v>221</v>
      </c>
      <c r="E23" s="1" t="s">
        <v>40</v>
      </c>
      <c r="F23" s="1" t="s">
        <v>129</v>
      </c>
      <c r="G23" s="1" t="s">
        <v>132</v>
      </c>
      <c r="H23" s="1" t="s">
        <v>133</v>
      </c>
      <c r="I23" s="1" t="s">
        <v>222</v>
      </c>
      <c r="J23" s="1" t="s">
        <v>135</v>
      </c>
      <c r="K23" s="1" t="s">
        <v>222</v>
      </c>
      <c r="L23" s="1" t="s">
        <v>222</v>
      </c>
      <c r="M23" s="1" t="s">
        <v>136</v>
      </c>
      <c r="N23" s="1" t="s">
        <v>136</v>
      </c>
      <c r="O23" s="1" t="s">
        <v>137</v>
      </c>
      <c r="P23" s="1" t="s">
        <v>138</v>
      </c>
      <c r="Q23" s="1" t="s">
        <v>223</v>
      </c>
      <c r="R23" s="1" t="s">
        <v>140</v>
      </c>
      <c r="S23" s="1" t="s">
        <v>141</v>
      </c>
      <c r="T23" s="1" t="s">
        <v>142</v>
      </c>
    </row>
    <row r="24" s="1" customFormat="1" spans="1:20">
      <c r="A24" s="3">
        <v>16463933859</v>
      </c>
      <c r="B24" s="1" t="s">
        <v>224</v>
      </c>
      <c r="C24" s="1" t="s">
        <v>225</v>
      </c>
      <c r="D24" s="1" t="s">
        <v>226</v>
      </c>
      <c r="E24" s="1" t="s">
        <v>37</v>
      </c>
      <c r="F24" s="1" t="s">
        <v>129</v>
      </c>
      <c r="G24" s="1" t="s">
        <v>132</v>
      </c>
      <c r="H24" s="1" t="s">
        <v>133</v>
      </c>
      <c r="I24" s="1" t="s">
        <v>227</v>
      </c>
      <c r="J24" s="1" t="s">
        <v>135</v>
      </c>
      <c r="K24" s="1" t="s">
        <v>227</v>
      </c>
      <c r="L24" s="1" t="s">
        <v>227</v>
      </c>
      <c r="M24" s="1" t="s">
        <v>136</v>
      </c>
      <c r="N24" s="1" t="s">
        <v>136</v>
      </c>
      <c r="O24" s="1" t="s">
        <v>137</v>
      </c>
      <c r="P24" s="1" t="s">
        <v>138</v>
      </c>
      <c r="Q24" s="1" t="s">
        <v>228</v>
      </c>
      <c r="R24" s="1" t="s">
        <v>140</v>
      </c>
      <c r="S24" s="1" t="s">
        <v>141</v>
      </c>
      <c r="T24" s="1" t="s">
        <v>142</v>
      </c>
    </row>
    <row r="25" s="1" customFormat="1" spans="1:20">
      <c r="A25" s="3">
        <v>16403670510</v>
      </c>
      <c r="B25" s="1" t="s">
        <v>229</v>
      </c>
      <c r="C25" s="1" t="s">
        <v>230</v>
      </c>
      <c r="D25" s="1" t="s">
        <v>231</v>
      </c>
      <c r="E25" s="1" t="s">
        <v>34</v>
      </c>
      <c r="F25" s="1" t="s">
        <v>209</v>
      </c>
      <c r="G25" s="1" t="s">
        <v>132</v>
      </c>
      <c r="H25" s="1" t="s">
        <v>133</v>
      </c>
      <c r="I25" s="1" t="s">
        <v>232</v>
      </c>
      <c r="J25" s="1" t="s">
        <v>135</v>
      </c>
      <c r="K25" s="1" t="s">
        <v>232</v>
      </c>
      <c r="L25" s="1" t="s">
        <v>232</v>
      </c>
      <c r="M25" s="1" t="s">
        <v>136</v>
      </c>
      <c r="N25" s="1" t="s">
        <v>136</v>
      </c>
      <c r="O25" s="1" t="s">
        <v>137</v>
      </c>
      <c r="P25" s="1" t="s">
        <v>138</v>
      </c>
      <c r="Q25" s="1" t="s">
        <v>233</v>
      </c>
      <c r="R25" s="1" t="s">
        <v>140</v>
      </c>
      <c r="S25" s="1" t="s">
        <v>141</v>
      </c>
      <c r="T25" s="1" t="s">
        <v>142</v>
      </c>
    </row>
    <row r="26" s="1" customFormat="1" spans="1:20">
      <c r="A26" s="3">
        <v>16393678835</v>
      </c>
      <c r="B26" s="1" t="s">
        <v>234</v>
      </c>
      <c r="C26" s="1" t="s">
        <v>235</v>
      </c>
      <c r="D26" s="1" t="s">
        <v>231</v>
      </c>
      <c r="E26" s="1" t="s">
        <v>30</v>
      </c>
      <c r="F26" s="1" t="s">
        <v>197</v>
      </c>
      <c r="G26" s="1" t="s">
        <v>132</v>
      </c>
      <c r="H26" s="1" t="s">
        <v>133</v>
      </c>
      <c r="I26" s="1" t="s">
        <v>236</v>
      </c>
      <c r="J26" s="1" t="s">
        <v>135</v>
      </c>
      <c r="K26" s="1" t="s">
        <v>236</v>
      </c>
      <c r="L26" s="1" t="s">
        <v>236</v>
      </c>
      <c r="M26" s="1" t="s">
        <v>136</v>
      </c>
      <c r="N26" s="1" t="s">
        <v>136</v>
      </c>
      <c r="O26" s="1" t="s">
        <v>137</v>
      </c>
      <c r="P26" s="1" t="s">
        <v>138</v>
      </c>
      <c r="Q26" s="1" t="s">
        <v>237</v>
      </c>
      <c r="R26" s="1" t="s">
        <v>140</v>
      </c>
      <c r="S26" s="1" t="s">
        <v>141</v>
      </c>
      <c r="T26" s="1" t="s">
        <v>142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2021-10-14T01:49:02Z</dcterms:created>
  <dcterms:modified xsi:type="dcterms:W3CDTF">2021-10-14T01:55:10Z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37F7E18FFF52453FBA9961DAF4DA7BBC</vt:lpwstr>
  </property>
  <property fmtid="{D5CDD505-2E9C-101B-9397-08002B2CF9AE}" pid="3" name="KSOProductBuildVer">
    <vt:lpwstr>2052-11.1.0.10938</vt:lpwstr>
  </property>
</Properties>
</file>