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<sst xmlns="http://schemas.openxmlformats.org/spreadsheetml/2006/main" count="1170" uniqueCount="329">
  <si>
    <t>去哪儿网酒店预付对账单</t>
  </si>
  <si>
    <t>供应商名称：</t>
  </si>
  <si>
    <t>汇趣住</t>
  </si>
  <si>
    <t>结算周期：</t>
  </si>
  <si>
    <t>2021-10-13至2021-10-14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</si>
  <si>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</si>
  <si>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</si>
  <si>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</si>
  <si>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</si>
  <si>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</si>
  <si>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</si>
  <si>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</si>
  <si>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</si>
  <si>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</si>
  <si>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</si>
  <si>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</si>
  <si>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</si>
  <si>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</si>
  <si>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</si>
  <si>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</si>
  <si>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¥8,906.00</t>
  </si>
  <si>
    <t>¥1,177.00</t>
  </si>
  <si>
    <t>¥7,729.00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</si>
  <si>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</si>
  <si>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</si>
  <si>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</si>
  <si>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</si>
  <si>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</si>
  <si>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</si>
  <si>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</si>
  <si>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</si>
  <si>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</si>
  <si>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</si>
  <si>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</si>
  <si>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</si>
  <si>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</si>
  <si>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</si>
  <si>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</si>
  <si>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</si>
  <si>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</si>
  <si>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</si>
  <si>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</si>
  <si>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</si>
  <si>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</si>
  <si>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</si>
  <si>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</si>
  <si>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</si>
  <si>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</si>
  <si>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</si>
  <si>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</si>
  <si>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</si>
  <si>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</si>
  <si>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</si>
  <si>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</si>
  <si>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</si>
  <si>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</si>
  <si>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</si>
  <si>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</si>
  <si>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</si>
  <si>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</si>
  <si>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</si>
  <si>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</si>
  <si>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</si>
  <si>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</si>
  <si>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</si>
  <si>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</si>
  <si>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</si>
  <si>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</si>
  <si>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</si>
  <si>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</si>
  <si>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102783514609</t>
  </si>
  <si>
    <t>酒店预付</t>
  </si>
  <si>
    <t>否</t>
  </si>
  <si>
    <t>普通</t>
  </si>
  <si>
    <t>312496570</t>
  </si>
  <si>
    <t>敦煌敦和大酒店</t>
  </si>
  <si>
    <t>1639468</t>
  </si>
  <si>
    <t>邓晓钢</t>
  </si>
  <si>
    <t>2021-10-12</t>
  </si>
  <si>
    <t>2021-10-13</t>
  </si>
  <si>
    <t>2021-10-14</t>
  </si>
  <si>
    <t>¥148.00</t>
  </si>
  <si>
    <t>¥20.00</t>
  </si>
  <si>
    <t>¥128.00</t>
  </si>
  <si>
    <t>轻享大床房</t>
  </si>
  <si>
    <t>WEBSITE</t>
  </si>
  <si>
    <t>102784795698</t>
  </si>
  <si>
    <t>321702436</t>
  </si>
  <si>
    <t>艾扉酒店(阜阳文峰公园店)</t>
  </si>
  <si>
    <t>张影</t>
  </si>
  <si>
    <t>¥176.00</t>
  </si>
  <si>
    <t>¥23.00</t>
  </si>
  <si>
    <t>¥153.00</t>
  </si>
  <si>
    <t>高级双床房</t>
  </si>
  <si>
    <t>102784178900</t>
  </si>
  <si>
    <t>312497332</t>
  </si>
  <si>
    <t>沃尔顿国际酒店(赣州星海天城店)</t>
  </si>
  <si>
    <t>陆清铃|李一竹</t>
  </si>
  <si>
    <t>¥678.00</t>
  </si>
  <si>
    <t>¥90.00</t>
  </si>
  <si>
    <t>¥588.00</t>
  </si>
  <si>
    <t>豪华双床房</t>
  </si>
  <si>
    <t>102784720189</t>
  </si>
  <si>
    <t>311481175</t>
  </si>
  <si>
    <t>深圳北站希尔顿欢朋酒店</t>
  </si>
  <si>
    <t>吴竹松</t>
  </si>
  <si>
    <t>¥812.00</t>
  </si>
  <si>
    <t>¥106.00</t>
  </si>
  <si>
    <t>¥706.00</t>
  </si>
  <si>
    <t>豪华大床房</t>
  </si>
  <si>
    <t>102784681501</t>
  </si>
  <si>
    <t>311535595</t>
  </si>
  <si>
    <t>7天优品酒店(沈阳苏家屯会展中心店)</t>
  </si>
  <si>
    <t>吴迪</t>
  </si>
  <si>
    <t>¥191.00</t>
  </si>
  <si>
    <t>¥25.00</t>
  </si>
  <si>
    <t>¥166.00</t>
  </si>
  <si>
    <t>精选特优房</t>
  </si>
  <si>
    <t>102781145872</t>
  </si>
  <si>
    <t>311482324</t>
  </si>
  <si>
    <t>上海静安昆仑大酒店</t>
  </si>
  <si>
    <t>张伟</t>
  </si>
  <si>
    <t>2021-10-10</t>
  </si>
  <si>
    <t>¥1,444.00</t>
  </si>
  <si>
    <t>¥190.00</t>
  </si>
  <si>
    <t>¥1,254.00</t>
  </si>
  <si>
    <t>豪华大床间</t>
  </si>
  <si>
    <t>102784025103</t>
  </si>
  <si>
    <t>312488269</t>
  </si>
  <si>
    <t>达州六艺公馆</t>
  </si>
  <si>
    <t>梁福勇</t>
  </si>
  <si>
    <t>¥199.00</t>
  </si>
  <si>
    <t>¥26.00</t>
  </si>
  <si>
    <t>¥173.00</t>
  </si>
  <si>
    <t>豪华单间</t>
  </si>
  <si>
    <t>102780292328</t>
  </si>
  <si>
    <t>313164055</t>
  </si>
  <si>
    <t>丽呈秋果酒店(重庆解放碑洪崖洞店)</t>
  </si>
  <si>
    <t>王小曼</t>
  </si>
  <si>
    <t>2021-10-09</t>
  </si>
  <si>
    <t>2021-10-11</t>
  </si>
  <si>
    <t>¥789.00</t>
  </si>
  <si>
    <t>¥105.00</t>
  </si>
  <si>
    <t>¥684.00</t>
  </si>
  <si>
    <t>舒适大床房</t>
  </si>
  <si>
    <t>102784420758</t>
  </si>
  <si>
    <t>321717937</t>
  </si>
  <si>
    <t>宁波漫森酒店</t>
  </si>
  <si>
    <t>谈伟业|尹安美</t>
  </si>
  <si>
    <t>¥580.00</t>
  </si>
  <si>
    <t>¥76.00</t>
  </si>
  <si>
    <t>¥504.00</t>
  </si>
  <si>
    <t>行政大床房</t>
  </si>
  <si>
    <t>102784752548</t>
  </si>
  <si>
    <t>321293872</t>
  </si>
  <si>
    <t>常州珺都大酒店</t>
  </si>
  <si>
    <t>雷拴炜</t>
  </si>
  <si>
    <t>¥156.00</t>
  </si>
  <si>
    <t>¥21.00</t>
  </si>
  <si>
    <t>¥135.00</t>
  </si>
  <si>
    <t>精选特惠房</t>
  </si>
  <si>
    <t>102784737316</t>
  </si>
  <si>
    <t>冯志明|沈文鋒</t>
  </si>
  <si>
    <t>¥490.00</t>
  </si>
  <si>
    <t>¥64.00</t>
  </si>
  <si>
    <t>¥426.00</t>
  </si>
  <si>
    <t>几何大床房</t>
  </si>
  <si>
    <t>102783161465</t>
  </si>
  <si>
    <t>311528410</t>
  </si>
  <si>
    <t>锦江之星(包头火车站店)</t>
  </si>
  <si>
    <t>施波</t>
  </si>
  <si>
    <t>¥468.00</t>
  </si>
  <si>
    <t>¥62.00</t>
  </si>
  <si>
    <t>¥406.00</t>
  </si>
  <si>
    <t>商务标准间A</t>
  </si>
  <si>
    <t>102784818065</t>
  </si>
  <si>
    <t>321712573</t>
  </si>
  <si>
    <t>广元巨洋酒店</t>
  </si>
  <si>
    <t>彭兴操</t>
  </si>
  <si>
    <t>¥157.00</t>
  </si>
  <si>
    <t>¥136.00</t>
  </si>
  <si>
    <t>102784722755</t>
  </si>
  <si>
    <t>311476801</t>
  </si>
  <si>
    <t>贝壳酒店(上海浦东机场远东大道地铁站店)</t>
  </si>
  <si>
    <t>陈健祥</t>
  </si>
  <si>
    <t>¥187.00</t>
  </si>
  <si>
    <t>¥162.00</t>
  </si>
  <si>
    <t>海景大床房</t>
  </si>
  <si>
    <t>102780478630</t>
  </si>
  <si>
    <t>311488672</t>
  </si>
  <si>
    <t>璞爵国际酒店(上海中山公园地铁站店)</t>
  </si>
  <si>
    <t>秦桂滨</t>
  </si>
  <si>
    <t>¥1,524.00</t>
  </si>
  <si>
    <t>¥201.00</t>
  </si>
  <si>
    <t>¥1,323.00</t>
  </si>
  <si>
    <t>行政双床房</t>
  </si>
  <si>
    <t>102783260820</t>
  </si>
  <si>
    <t>316587355</t>
  </si>
  <si>
    <t>富尔特连锁酒店(乐清云都店)</t>
  </si>
  <si>
    <t>陈伟峰</t>
  </si>
  <si>
    <t>¥360.00</t>
  </si>
  <si>
    <t>¥48.00</t>
  </si>
  <si>
    <t>¥312.00</t>
  </si>
  <si>
    <t>悦享大床房</t>
  </si>
  <si>
    <t>102784676225</t>
  </si>
  <si>
    <t>311536768</t>
  </si>
  <si>
    <t>扶余塞外江南商务宾馆</t>
  </si>
  <si>
    <t>刘子曦</t>
  </si>
  <si>
    <t>¥120.00</t>
  </si>
  <si>
    <t>¥16.00</t>
  </si>
  <si>
    <t>¥104.00</t>
  </si>
  <si>
    <t>102784155283</t>
  </si>
  <si>
    <t>311475724</t>
  </si>
  <si>
    <t>品尚酒店(深圳坪洲地铁站店)</t>
  </si>
  <si>
    <t>国明磊</t>
  </si>
  <si>
    <t>¥143.00</t>
  </si>
  <si>
    <t>¥19.00</t>
  </si>
  <si>
    <t>¥124.00</t>
  </si>
  <si>
    <t>标准大床房</t>
  </si>
  <si>
    <t>102784622376</t>
  </si>
  <si>
    <t>318069043</t>
  </si>
  <si>
    <t>文渊阁美丽豪酒店(韩城古城店)</t>
  </si>
  <si>
    <t>王硕</t>
  </si>
  <si>
    <t>¥284.00</t>
  </si>
  <si>
    <t>¥39.00</t>
  </si>
  <si>
    <t>¥245.00</t>
  </si>
  <si>
    <t>古城街景大床房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</si>
  <si>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</si>
  <si>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</si>
  <si>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</si>
  <si>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</si>
  <si>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</si>
  <si>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</si>
  <si>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</si>
  <si>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</si>
  <si>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</si>
  <si>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</si>
  <si>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</si>
  <si>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A211015102148481</t>
  </si>
  <si>
    <r>
      <t>总计：</t>
    </r>
    <r>
      <rPr>
        <sz val="10"/>
        <rFont val="Arial"/>
        <charset val="134"/>
      </rPr>
      <t>7729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</si>
  <si>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</si>
  <si>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</si>
  <si>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</si>
  <si>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</si>
  <si>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</si>
  <si>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</si>
  <si>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</si>
  <si>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</si>
  <si>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</si>
  <si>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</si>
  <si>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</si>
  <si>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</si>
  <si>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</si>
  <si>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</si>
  <si>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</si>
  <si>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</si>
  <si>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2276889</t>
  </si>
  <si>
    <t>塞外江南商务宾馆</t>
  </si>
  <si>
    <t>退房日周结</t>
  </si>
  <si>
    <t>104.00</t>
  </si>
  <si>
    <t>RMB</t>
  </si>
  <si>
    <t>0</t>
  </si>
  <si>
    <t>0.00</t>
  </si>
  <si>
    <t>汇趣住国内直连</t>
  </si>
  <si>
    <t>2021-10-13 20:30:02</t>
  </si>
  <si>
    <t>直连</t>
  </si>
  <si>
    <t>2276806</t>
  </si>
  <si>
    <t>7天优品酒店（沈阳苏家屯会展中心店）</t>
  </si>
  <si>
    <t>166.00</t>
  </si>
  <si>
    <t>2021-10-13 18:09:26</t>
  </si>
  <si>
    <t>2276797</t>
  </si>
  <si>
    <t>135.00</t>
  </si>
  <si>
    <t>2021-10-13 17:47:48</t>
  </si>
  <si>
    <t>2276767</t>
  </si>
  <si>
    <t>陆清铃,李一竹</t>
  </si>
  <si>
    <t>588.00</t>
  </si>
  <si>
    <t>2021-10-13 16:55:20</t>
  </si>
  <si>
    <t>2276760</t>
  </si>
  <si>
    <t>706.00</t>
  </si>
  <si>
    <t>2021-10-13 16:38:07</t>
  </si>
  <si>
    <t>2276731</t>
  </si>
  <si>
    <t>162.00</t>
  </si>
  <si>
    <t>2021-10-13 15:27:24</t>
  </si>
  <si>
    <t>2276728</t>
  </si>
  <si>
    <t>谈伟业,尹安美</t>
  </si>
  <si>
    <t>504.00</t>
  </si>
  <si>
    <t>2021-10-13 15:17:01</t>
  </si>
  <si>
    <t>2276719</t>
  </si>
  <si>
    <t>136.00</t>
  </si>
  <si>
    <t>2021-10-13 14:41:31</t>
  </si>
  <si>
    <t>2276672</t>
  </si>
  <si>
    <t>艾扉酒店（阜阳文峰公园店）</t>
  </si>
  <si>
    <t>153.00</t>
  </si>
  <si>
    <t>2021-10-13 13:01:57</t>
  </si>
  <si>
    <t>2276643</t>
  </si>
  <si>
    <t>深圳品尚酒店</t>
  </si>
  <si>
    <t>124.00</t>
  </si>
  <si>
    <t>2021-10-13 11:36:34</t>
  </si>
  <si>
    <t>2276621</t>
  </si>
  <si>
    <t>韩城文渊阁美丽豪酒店</t>
  </si>
  <si>
    <t>245.00</t>
  </si>
  <si>
    <t>2021-10-13 10:50:47</t>
  </si>
  <si>
    <t>2276565</t>
  </si>
  <si>
    <t>冯志明,沈文鋒</t>
  </si>
  <si>
    <t>426.00</t>
  </si>
  <si>
    <t>2021-10-13 08:03:51</t>
  </si>
  <si>
    <t>2276505</t>
  </si>
  <si>
    <t>173.00</t>
  </si>
  <si>
    <t>2021-10-13 02:48:26</t>
  </si>
  <si>
    <t>2276276</t>
  </si>
  <si>
    <t>锦江之星（包头火车站店）</t>
  </si>
  <si>
    <t>406.00</t>
  </si>
  <si>
    <t>2021-10-12 18:09:27</t>
  </si>
  <si>
    <t>2276252</t>
  </si>
  <si>
    <t>富尔特连锁酒店（云都店）</t>
  </si>
  <si>
    <t>312.00</t>
  </si>
  <si>
    <t>2021-10-12 17:05:31</t>
  </si>
  <si>
    <t>2276143</t>
  </si>
  <si>
    <t>128.00</t>
  </si>
  <si>
    <t>2021-10-12 13:31:00</t>
  </si>
  <si>
    <t>2275343</t>
  </si>
  <si>
    <t>1254.00</t>
  </si>
  <si>
    <t>2021-10-11 08:34:27</t>
  </si>
  <si>
    <t>2274927</t>
  </si>
  <si>
    <t>684.00</t>
  </si>
  <si>
    <t>2021-10-09 18:50:43</t>
  </si>
  <si>
    <t>2274785</t>
  </si>
  <si>
    <t>1323.00</t>
  </si>
  <si>
    <t>2021-10-09 11:33:03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</si>
</sst>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4" fillId="34" borderId="10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122</v>
      </c>
      <c r="O7" s="7" t="s">
        <v>78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3</v>
      </c>
      <c r="N9" s="7" t="s">
        <v>139</v>
      </c>
      <c r="O9" s="7" t="s">
        <v>140</v>
      </c>
      <c r="P9" s="7" t="s">
        <v>80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2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157</v>
      </c>
      <c r="S11" s="12" t="s">
        <v>19</v>
      </c>
      <c r="T11" s="7"/>
      <c r="U11" s="11" t="s">
        <v>19</v>
      </c>
      <c r="V11" s="11" t="s">
        <v>157</v>
      </c>
      <c r="W11" s="12" t="s">
        <v>158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146</v>
      </c>
      <c r="H12" s="7" t="s">
        <v>147</v>
      </c>
      <c r="I12" s="7" t="s">
        <v>76</v>
      </c>
      <c r="J12" s="7" t="s">
        <v>2</v>
      </c>
      <c r="K12" s="7" t="s">
        <v>162</v>
      </c>
      <c r="L12" s="7">
        <v>2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2</v>
      </c>
      <c r="N13" s="7" t="s">
        <v>78</v>
      </c>
      <c r="O13" s="7" t="s">
        <v>78</v>
      </c>
      <c r="P13" s="7" t="s">
        <v>80</v>
      </c>
      <c r="Q13" s="7"/>
      <c r="R13" s="11" t="s">
        <v>171</v>
      </c>
      <c r="S13" s="12" t="s">
        <v>19</v>
      </c>
      <c r="T13" s="7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179</v>
      </c>
      <c r="S14" s="12" t="s">
        <v>19</v>
      </c>
      <c r="T14" s="7"/>
      <c r="U14" s="11" t="s">
        <v>19</v>
      </c>
      <c r="V14" s="11" t="s">
        <v>179</v>
      </c>
      <c r="W14" s="12" t="s">
        <v>158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152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185</v>
      </c>
      <c r="S15" s="12" t="s">
        <v>19</v>
      </c>
      <c r="T15" s="7"/>
      <c r="U15" s="11" t="s">
        <v>19</v>
      </c>
      <c r="V15" s="11" t="s">
        <v>185</v>
      </c>
      <c r="W15" s="12" t="s">
        <v>115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3</v>
      </c>
      <c r="N16" s="7" t="s">
        <v>139</v>
      </c>
      <c r="O16" s="7" t="s">
        <v>140</v>
      </c>
      <c r="P16" s="7" t="s">
        <v>80</v>
      </c>
      <c r="Q16" s="7"/>
      <c r="R16" s="11" t="s">
        <v>192</v>
      </c>
      <c r="S16" s="12" t="s">
        <v>19</v>
      </c>
      <c r="T16" s="7"/>
      <c r="U16" s="11" t="s">
        <v>19</v>
      </c>
      <c r="V16" s="11" t="s">
        <v>192</v>
      </c>
      <c r="W16" s="12" t="s">
        <v>193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2</v>
      </c>
      <c r="N17" s="7" t="s">
        <v>78</v>
      </c>
      <c r="O17" s="7" t="s">
        <v>78</v>
      </c>
      <c r="P17" s="7" t="s">
        <v>80</v>
      </c>
      <c r="Q17" s="7"/>
      <c r="R17" s="11" t="s">
        <v>200</v>
      </c>
      <c r="S17" s="12" t="s">
        <v>19</v>
      </c>
      <c r="T17" s="7"/>
      <c r="U17" s="11" t="s">
        <v>19</v>
      </c>
      <c r="V17" s="11" t="s">
        <v>200</v>
      </c>
      <c r="W17" s="12" t="s">
        <v>201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208</v>
      </c>
      <c r="S18" s="12" t="s">
        <v>19</v>
      </c>
      <c r="T18" s="7"/>
      <c r="U18" s="11" t="s">
        <v>19</v>
      </c>
      <c r="V18" s="11" t="s">
        <v>208</v>
      </c>
      <c r="W18" s="12" t="s">
        <v>209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144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215</v>
      </c>
      <c r="S19" s="12" t="s">
        <v>19</v>
      </c>
      <c r="T19" s="7"/>
      <c r="U19" s="11" t="s">
        <v>19</v>
      </c>
      <c r="V19" s="11" t="s">
        <v>215</v>
      </c>
      <c r="W19" s="12" t="s">
        <v>216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223</v>
      </c>
      <c r="S20" s="12" t="s">
        <v>19</v>
      </c>
      <c r="T20" s="7"/>
      <c r="U20" s="11" t="s">
        <v>19</v>
      </c>
      <c r="V20" s="11" t="s">
        <v>223</v>
      </c>
      <c r="W20" s="12" t="s">
        <v>224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72</v>
      </c>
      <c r="AH20" t="s">
        <v>19</v>
      </c>
    </row>
    <row r="21" customHeight="1" spans="1:32">
      <c r="A21" s="10" t="s">
        <v>227</v>
      </c>
      <c r="B21" s="10"/>
      <c r="C21" s="10" t="s">
        <v>228</v>
      </c>
      <c r="D21" s="10"/>
      <c r="E21" s="10"/>
      <c r="F21" s="10"/>
      <c r="G21" s="10" t="s">
        <v>228</v>
      </c>
      <c r="H21" s="10" t="s">
        <v>228</v>
      </c>
      <c r="I21" s="10" t="s">
        <v>228</v>
      </c>
      <c r="J21" s="10" t="s">
        <v>228</v>
      </c>
      <c r="K21" s="10" t="s">
        <v>228</v>
      </c>
      <c r="L21" s="10" t="s">
        <v>228</v>
      </c>
      <c r="M21" s="10" t="s">
        <v>228</v>
      </c>
      <c r="N21" s="10" t="s">
        <v>228</v>
      </c>
      <c r="O21" s="10" t="s">
        <v>228</v>
      </c>
      <c r="P21" s="10" t="s">
        <v>228</v>
      </c>
      <c r="Q21" s="10"/>
      <c r="R21" s="13" t="s">
        <v>20</v>
      </c>
      <c r="S21" s="13" t="s">
        <v>19</v>
      </c>
      <c r="T21" s="10" t="s">
        <v>228</v>
      </c>
      <c r="U21" s="13"/>
      <c r="V21" s="13" t="s">
        <v>20</v>
      </c>
      <c r="W21" s="13" t="s">
        <v>21</v>
      </c>
      <c r="X21" s="13"/>
      <c r="Y21" s="13"/>
      <c r="Z21" s="13"/>
      <c r="AA21" s="10"/>
      <c r="AB21" s="13"/>
      <c r="AC21" s="10"/>
      <c r="AD21" s="10" t="s">
        <v>228</v>
      </c>
      <c r="AE21" s="10"/>
      <c r="AF2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229</v>
      </c>
      <c r="B1" s="4" t="s">
        <v>230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231</v>
      </c>
      <c r="H1" s="4" t="s">
        <v>232</v>
      </c>
      <c r="I1" s="4" t="s">
        <v>13</v>
      </c>
      <c r="J1" s="4" t="s">
        <v>17</v>
      </c>
      <c r="K1" s="4" t="s">
        <v>18</v>
      </c>
      <c r="L1" s="9" t="s">
        <v>233</v>
      </c>
      <c r="M1" s="4" t="s">
        <v>234</v>
      </c>
      <c r="N1" s="4" t="s">
        <v>235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6" sqref="A26:A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128</v>
      </c>
      <c r="E2" t="str">
        <f>VLOOKUP(A2,HOP!A:L,12,0)</f>
        <v>128.00</v>
      </c>
      <c r="F2" t="str">
        <f>VLOOKUP(A2,HOP!A:C,3,0)</f>
        <v>2276143</v>
      </c>
      <c r="G2">
        <f>D2-E2</f>
        <v>0</v>
      </c>
      <c r="H2" t="str">
        <f>$H$1&amp;F2</f>
        <v>，2276143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153</v>
      </c>
      <c r="E3" t="str">
        <f>VLOOKUP(A3,HOP!A:L,12,0)</f>
        <v>153.00</v>
      </c>
      <c r="F3" t="str">
        <f>VLOOKUP(A3,HOP!A:C,3,0)</f>
        <v>2276672</v>
      </c>
      <c r="G3">
        <f t="shared" ref="G3:G20" si="0">D3-E3</f>
        <v>0</v>
      </c>
      <c r="H3" t="str">
        <f t="shared" ref="H3:H20" si="1">$H$1&amp;F3</f>
        <v>，2276672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588</v>
      </c>
      <c r="E4" t="str">
        <f>VLOOKUP(A4,HOP!A:L,12,0)</f>
        <v>588.00</v>
      </c>
      <c r="F4" t="str">
        <f>VLOOKUP(A4,HOP!A:C,3,0)</f>
        <v>2276767</v>
      </c>
      <c r="G4">
        <f t="shared" si="0"/>
        <v>0</v>
      </c>
      <c r="H4" t="str">
        <f t="shared" si="1"/>
        <v>，2276767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706</v>
      </c>
      <c r="E5" t="str">
        <f>VLOOKUP(A5,HOP!A:L,12,0)</f>
        <v>706.00</v>
      </c>
      <c r="F5" t="str">
        <f>VLOOKUP(A5,HOP!A:C,3,0)</f>
        <v>2276760</v>
      </c>
      <c r="G5">
        <f t="shared" si="0"/>
        <v>0</v>
      </c>
      <c r="H5" t="str">
        <f t="shared" si="1"/>
        <v>，2276760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166</v>
      </c>
      <c r="E6" t="str">
        <f>VLOOKUP(A6,HOP!A:L,12,0)</f>
        <v>166.00</v>
      </c>
      <c r="F6" t="str">
        <f>VLOOKUP(A6,HOP!A:C,3,0)</f>
        <v>2276806</v>
      </c>
      <c r="G6">
        <f t="shared" si="0"/>
        <v>0</v>
      </c>
      <c r="H6" t="str">
        <f t="shared" si="1"/>
        <v>，2276806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80</v>
      </c>
      <c r="D7" s="3">
        <v>1254</v>
      </c>
      <c r="E7" t="str">
        <f>VLOOKUP(A7,HOP!A:L,12,0)</f>
        <v>1254.00</v>
      </c>
      <c r="F7" t="str">
        <f>VLOOKUP(A7,HOP!A:C,3,0)</f>
        <v>2275343</v>
      </c>
      <c r="G7">
        <f t="shared" si="0"/>
        <v>0</v>
      </c>
      <c r="H7" t="str">
        <f t="shared" si="1"/>
        <v>，2275343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173</v>
      </c>
      <c r="E8" t="str">
        <f>VLOOKUP(A8,HOP!A:L,12,0)</f>
        <v>173.00</v>
      </c>
      <c r="F8" t="str">
        <f>VLOOKUP(A8,HOP!A:C,3,0)</f>
        <v>2276505</v>
      </c>
      <c r="G8">
        <f t="shared" si="0"/>
        <v>0</v>
      </c>
      <c r="H8" t="str">
        <f t="shared" si="1"/>
        <v>，2276505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140</v>
      </c>
      <c r="C9" s="7" t="s">
        <v>80</v>
      </c>
      <c r="D9" s="3">
        <v>684</v>
      </c>
      <c r="E9" t="str">
        <f>VLOOKUP(A9,HOP!A:L,12,0)</f>
        <v>684.00</v>
      </c>
      <c r="F9" t="str">
        <f>VLOOKUP(A9,HOP!A:C,3,0)</f>
        <v>2274927</v>
      </c>
      <c r="G9">
        <f t="shared" si="0"/>
        <v>0</v>
      </c>
      <c r="H9" t="str">
        <f t="shared" si="1"/>
        <v>，2274927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79</v>
      </c>
      <c r="C10" s="7" t="s">
        <v>80</v>
      </c>
      <c r="D10" s="3">
        <v>504</v>
      </c>
      <c r="E10" t="str">
        <f>VLOOKUP(A10,HOP!A:L,12,0)</f>
        <v>504.00</v>
      </c>
      <c r="F10" t="str">
        <f>VLOOKUP(A10,HOP!A:C,3,0)</f>
        <v>2276728</v>
      </c>
      <c r="G10">
        <f t="shared" si="0"/>
        <v>0</v>
      </c>
      <c r="H10" t="str">
        <f t="shared" si="1"/>
        <v>，2276728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79</v>
      </c>
      <c r="C11" s="7" t="s">
        <v>80</v>
      </c>
      <c r="D11" s="3">
        <v>135</v>
      </c>
      <c r="E11" t="str">
        <f>VLOOKUP(A11,HOP!A:L,12,0)</f>
        <v>135.00</v>
      </c>
      <c r="F11" t="str">
        <f>VLOOKUP(A11,HOP!A:C,3,0)</f>
        <v>2276797</v>
      </c>
      <c r="G11">
        <f t="shared" si="0"/>
        <v>0</v>
      </c>
      <c r="H11" t="str">
        <f t="shared" si="1"/>
        <v>，2276797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79</v>
      </c>
      <c r="C12" s="7" t="s">
        <v>80</v>
      </c>
      <c r="D12" s="3">
        <v>426</v>
      </c>
      <c r="E12" t="str">
        <f>VLOOKUP(A12,HOP!A:L,12,0)</f>
        <v>426.00</v>
      </c>
      <c r="F12" t="str">
        <f>VLOOKUP(A12,HOP!A:C,3,0)</f>
        <v>2276565</v>
      </c>
      <c r="G12">
        <f t="shared" si="0"/>
        <v>0</v>
      </c>
      <c r="H12" t="str">
        <f t="shared" si="1"/>
        <v>，2276565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78</v>
      </c>
      <c r="C13" s="7" t="s">
        <v>80</v>
      </c>
      <c r="D13" s="3">
        <v>406</v>
      </c>
      <c r="E13" t="str">
        <f>VLOOKUP(A13,HOP!A:L,12,0)</f>
        <v>406.00</v>
      </c>
      <c r="F13" t="str">
        <f>VLOOKUP(A13,HOP!A:C,3,0)</f>
        <v>2276276</v>
      </c>
      <c r="G13">
        <f t="shared" si="0"/>
        <v>0</v>
      </c>
      <c r="H13" t="str">
        <f t="shared" si="1"/>
        <v>，2276276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79</v>
      </c>
      <c r="C14" s="7" t="s">
        <v>80</v>
      </c>
      <c r="D14" s="3">
        <v>136</v>
      </c>
      <c r="E14" t="str">
        <f>VLOOKUP(A14,HOP!A:L,12,0)</f>
        <v>136.00</v>
      </c>
      <c r="F14" t="str">
        <f>VLOOKUP(A14,HOP!A:C,3,0)</f>
        <v>2276719</v>
      </c>
      <c r="G14">
        <f t="shared" si="0"/>
        <v>0</v>
      </c>
      <c r="H14" t="str">
        <f t="shared" si="1"/>
        <v>，2276719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79</v>
      </c>
      <c r="C15" s="7" t="s">
        <v>80</v>
      </c>
      <c r="D15" s="3">
        <v>162</v>
      </c>
      <c r="E15" t="str">
        <f>VLOOKUP(A15,HOP!A:L,12,0)</f>
        <v>162.00</v>
      </c>
      <c r="F15" t="str">
        <f>VLOOKUP(A15,HOP!A:C,3,0)</f>
        <v>2276731</v>
      </c>
      <c r="G15">
        <f t="shared" si="0"/>
        <v>0</v>
      </c>
      <c r="H15" t="str">
        <f t="shared" si="1"/>
        <v>，2276731</v>
      </c>
      <c r="I15" t="str">
        <f>VLOOKUP(A15,HOP!A:T,20,0)</f>
        <v>直连</v>
      </c>
    </row>
    <row r="16" ht="14.25" customHeight="1" spans="1:9">
      <c r="A16" s="6" t="s">
        <v>188</v>
      </c>
      <c r="B16" s="7" t="s">
        <v>140</v>
      </c>
      <c r="C16" s="7" t="s">
        <v>80</v>
      </c>
      <c r="D16" s="3">
        <v>1323</v>
      </c>
      <c r="E16" t="str">
        <f>VLOOKUP(A16,HOP!A:L,12,0)</f>
        <v>1323.00</v>
      </c>
      <c r="F16" t="str">
        <f>VLOOKUP(A16,HOP!A:C,3,0)</f>
        <v>2274785</v>
      </c>
      <c r="G16">
        <f t="shared" si="0"/>
        <v>0</v>
      </c>
      <c r="H16" t="str">
        <f t="shared" si="1"/>
        <v>，2274785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78</v>
      </c>
      <c r="C17" s="7" t="s">
        <v>80</v>
      </c>
      <c r="D17" s="3">
        <v>312</v>
      </c>
      <c r="E17" t="str">
        <f>VLOOKUP(A17,HOP!A:L,12,0)</f>
        <v>312.00</v>
      </c>
      <c r="F17" t="str">
        <f>VLOOKUP(A17,HOP!A:C,3,0)</f>
        <v>2276252</v>
      </c>
      <c r="G17">
        <f t="shared" si="0"/>
        <v>0</v>
      </c>
      <c r="H17" t="str">
        <f t="shared" si="1"/>
        <v>，2276252</v>
      </c>
      <c r="I17" t="str">
        <f>VLOOKUP(A17,HOP!A:T,20,0)</f>
        <v>直连</v>
      </c>
    </row>
    <row r="18" ht="14.25" customHeight="1" spans="1:9">
      <c r="A18" s="6" t="s">
        <v>204</v>
      </c>
      <c r="B18" s="7" t="s">
        <v>79</v>
      </c>
      <c r="C18" s="7" t="s">
        <v>80</v>
      </c>
      <c r="D18" s="3">
        <v>104</v>
      </c>
      <c r="E18" t="str">
        <f>VLOOKUP(A18,HOP!A:L,12,0)</f>
        <v>104.00</v>
      </c>
      <c r="F18" t="str">
        <f>VLOOKUP(A18,HOP!A:C,3,0)</f>
        <v>2276889</v>
      </c>
      <c r="G18">
        <f t="shared" si="0"/>
        <v>0</v>
      </c>
      <c r="H18" t="str">
        <f t="shared" si="1"/>
        <v>，2276889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79</v>
      </c>
      <c r="C19" s="7" t="s">
        <v>80</v>
      </c>
      <c r="D19" s="3">
        <v>124</v>
      </c>
      <c r="E19" t="str">
        <f>VLOOKUP(A19,HOP!A:L,12,0)</f>
        <v>124.00</v>
      </c>
      <c r="F19" t="str">
        <f>VLOOKUP(A19,HOP!A:C,3,0)</f>
        <v>2276643</v>
      </c>
      <c r="G19">
        <f t="shared" si="0"/>
        <v>0</v>
      </c>
      <c r="H19" t="str">
        <f t="shared" si="1"/>
        <v>，2276643</v>
      </c>
      <c r="I19" t="str">
        <f>VLOOKUP(A19,HOP!A:T,20,0)</f>
        <v>直连</v>
      </c>
    </row>
    <row r="20" ht="14.25" customHeight="1" spans="1:9">
      <c r="A20" s="6" t="s">
        <v>219</v>
      </c>
      <c r="B20" s="7" t="s">
        <v>79</v>
      </c>
      <c r="C20" s="7" t="s">
        <v>80</v>
      </c>
      <c r="D20" s="3">
        <v>245</v>
      </c>
      <c r="E20" t="str">
        <f>VLOOKUP(A20,HOP!A:L,12,0)</f>
        <v>245.00</v>
      </c>
      <c r="F20" t="str">
        <f>VLOOKUP(A20,HOP!A:C,3,0)</f>
        <v>2276621</v>
      </c>
      <c r="G20">
        <f t="shared" si="0"/>
        <v>0</v>
      </c>
      <c r="H20" t="str">
        <f t="shared" si="1"/>
        <v>，2276621</v>
      </c>
      <c r="I20" t="str">
        <f>VLOOKUP(A20,HOP!A:T,20,0)</f>
        <v>直连</v>
      </c>
    </row>
    <row r="22" spans="4:4">
      <c r="D22" s="3">
        <f>SUM(D2:D21)</f>
        <v>7729</v>
      </c>
    </row>
    <row r="23" ht="14.25" spans="4:4">
      <c r="D23" s="8" t="s">
        <v>22</v>
      </c>
    </row>
    <row r="26" spans="1:1">
      <c r="A26" t="s">
        <v>238</v>
      </c>
    </row>
    <row r="27" spans="1:1">
      <c r="A27" s="5" t="s">
        <v>239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240</v>
      </c>
      <c r="B1" s="2" t="s">
        <v>241</v>
      </c>
      <c r="C1" s="2" t="s">
        <v>242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243</v>
      </c>
      <c r="I1" s="2" t="s">
        <v>244</v>
      </c>
      <c r="J1" s="2" t="s">
        <v>245</v>
      </c>
      <c r="K1" s="2" t="s">
        <v>246</v>
      </c>
      <c r="L1" s="2" t="s">
        <v>247</v>
      </c>
      <c r="M1" s="2" t="s">
        <v>248</v>
      </c>
      <c r="N1" s="2" t="s">
        <v>249</v>
      </c>
      <c r="O1" s="2" t="s">
        <v>250</v>
      </c>
      <c r="P1" s="2" t="s">
        <v>251</v>
      </c>
      <c r="Q1" s="2" t="s">
        <v>252</v>
      </c>
      <c r="R1" s="2" t="s">
        <v>253</v>
      </c>
      <c r="S1" s="2" t="s">
        <v>254</v>
      </c>
      <c r="T1" s="2" t="s">
        <v>255</v>
      </c>
    </row>
    <row r="2" s="1" customFormat="1" spans="1:20">
      <c r="A2" s="1" t="s">
        <v>204</v>
      </c>
      <c r="B2" s="1" t="s">
        <v>79</v>
      </c>
      <c r="C2" s="1" t="s">
        <v>256</v>
      </c>
      <c r="D2" s="1" t="s">
        <v>257</v>
      </c>
      <c r="E2" s="1" t="s">
        <v>207</v>
      </c>
      <c r="F2" s="1" t="s">
        <v>79</v>
      </c>
      <c r="G2" s="1" t="s">
        <v>80</v>
      </c>
      <c r="H2" s="1" t="s">
        <v>258</v>
      </c>
      <c r="I2" s="1" t="s">
        <v>259</v>
      </c>
      <c r="J2" s="1" t="s">
        <v>260</v>
      </c>
      <c r="K2" s="1" t="s">
        <v>259</v>
      </c>
      <c r="L2" s="1" t="s">
        <v>259</v>
      </c>
      <c r="M2" s="1" t="s">
        <v>261</v>
      </c>
      <c r="N2" s="1" t="s">
        <v>261</v>
      </c>
      <c r="O2" s="1" t="s">
        <v>262</v>
      </c>
      <c r="P2" s="1" t="s">
        <v>263</v>
      </c>
      <c r="Q2" s="1" t="s">
        <v>264</v>
      </c>
      <c r="R2" s="1" t="s">
        <v>72</v>
      </c>
      <c r="S2" s="1" t="s">
        <v>34</v>
      </c>
      <c r="T2" s="1" t="s">
        <v>265</v>
      </c>
    </row>
    <row r="3" s="1" customFormat="1" spans="1:20">
      <c r="A3" s="1" t="s">
        <v>110</v>
      </c>
      <c r="B3" s="1" t="s">
        <v>79</v>
      </c>
      <c r="C3" s="1" t="s">
        <v>266</v>
      </c>
      <c r="D3" s="1" t="s">
        <v>267</v>
      </c>
      <c r="E3" s="1" t="s">
        <v>113</v>
      </c>
      <c r="F3" s="1" t="s">
        <v>79</v>
      </c>
      <c r="G3" s="1" t="s">
        <v>80</v>
      </c>
      <c r="H3" s="1" t="s">
        <v>258</v>
      </c>
      <c r="I3" s="1" t="s">
        <v>268</v>
      </c>
      <c r="J3" s="1" t="s">
        <v>260</v>
      </c>
      <c r="K3" s="1" t="s">
        <v>268</v>
      </c>
      <c r="L3" s="1" t="s">
        <v>268</v>
      </c>
      <c r="M3" s="1" t="s">
        <v>261</v>
      </c>
      <c r="N3" s="1" t="s">
        <v>261</v>
      </c>
      <c r="O3" s="1" t="s">
        <v>262</v>
      </c>
      <c r="P3" s="1" t="s">
        <v>263</v>
      </c>
      <c r="Q3" s="1" t="s">
        <v>269</v>
      </c>
      <c r="R3" s="1" t="s">
        <v>72</v>
      </c>
      <c r="S3" s="1" t="s">
        <v>34</v>
      </c>
      <c r="T3" s="1" t="s">
        <v>265</v>
      </c>
    </row>
    <row r="4" s="1" customFormat="1" spans="1:20">
      <c r="A4" s="1" t="s">
        <v>153</v>
      </c>
      <c r="B4" s="1" t="s">
        <v>79</v>
      </c>
      <c r="C4" s="1" t="s">
        <v>270</v>
      </c>
      <c r="D4" s="1" t="s">
        <v>155</v>
      </c>
      <c r="E4" s="1" t="s">
        <v>156</v>
      </c>
      <c r="F4" s="1" t="s">
        <v>79</v>
      </c>
      <c r="G4" s="1" t="s">
        <v>80</v>
      </c>
      <c r="H4" s="1" t="s">
        <v>258</v>
      </c>
      <c r="I4" s="1" t="s">
        <v>271</v>
      </c>
      <c r="J4" s="1" t="s">
        <v>260</v>
      </c>
      <c r="K4" s="1" t="s">
        <v>271</v>
      </c>
      <c r="L4" s="1" t="s">
        <v>271</v>
      </c>
      <c r="M4" s="1" t="s">
        <v>261</v>
      </c>
      <c r="N4" s="1" t="s">
        <v>261</v>
      </c>
      <c r="O4" s="1" t="s">
        <v>262</v>
      </c>
      <c r="P4" s="1" t="s">
        <v>263</v>
      </c>
      <c r="Q4" s="1" t="s">
        <v>272</v>
      </c>
      <c r="R4" s="1" t="s">
        <v>72</v>
      </c>
      <c r="S4" s="1" t="s">
        <v>34</v>
      </c>
      <c r="T4" s="1" t="s">
        <v>265</v>
      </c>
    </row>
    <row r="5" s="1" customFormat="1" spans="1:20">
      <c r="A5" s="1" t="s">
        <v>94</v>
      </c>
      <c r="B5" s="1" t="s">
        <v>79</v>
      </c>
      <c r="C5" s="1" t="s">
        <v>273</v>
      </c>
      <c r="D5" s="1" t="s">
        <v>96</v>
      </c>
      <c r="E5" s="1" t="s">
        <v>274</v>
      </c>
      <c r="F5" s="1" t="s">
        <v>79</v>
      </c>
      <c r="G5" s="1" t="s">
        <v>80</v>
      </c>
      <c r="H5" s="1" t="s">
        <v>258</v>
      </c>
      <c r="I5" s="1" t="s">
        <v>275</v>
      </c>
      <c r="J5" s="1" t="s">
        <v>260</v>
      </c>
      <c r="K5" s="1" t="s">
        <v>275</v>
      </c>
      <c r="L5" s="1" t="s">
        <v>275</v>
      </c>
      <c r="M5" s="1" t="s">
        <v>261</v>
      </c>
      <c r="N5" s="1" t="s">
        <v>261</v>
      </c>
      <c r="O5" s="1" t="s">
        <v>262</v>
      </c>
      <c r="P5" s="1" t="s">
        <v>263</v>
      </c>
      <c r="Q5" s="1" t="s">
        <v>276</v>
      </c>
      <c r="R5" s="1" t="s">
        <v>72</v>
      </c>
      <c r="S5" s="1" t="s">
        <v>34</v>
      </c>
      <c r="T5" s="1" t="s">
        <v>265</v>
      </c>
    </row>
    <row r="6" s="1" customFormat="1" spans="1:20">
      <c r="A6" s="1" t="s">
        <v>102</v>
      </c>
      <c r="B6" s="1" t="s">
        <v>79</v>
      </c>
      <c r="C6" s="1" t="s">
        <v>277</v>
      </c>
      <c r="D6" s="1" t="s">
        <v>104</v>
      </c>
      <c r="E6" s="1" t="s">
        <v>105</v>
      </c>
      <c r="F6" s="1" t="s">
        <v>79</v>
      </c>
      <c r="G6" s="1" t="s">
        <v>80</v>
      </c>
      <c r="H6" s="1" t="s">
        <v>258</v>
      </c>
      <c r="I6" s="1" t="s">
        <v>278</v>
      </c>
      <c r="J6" s="1" t="s">
        <v>260</v>
      </c>
      <c r="K6" s="1" t="s">
        <v>278</v>
      </c>
      <c r="L6" s="1" t="s">
        <v>278</v>
      </c>
      <c r="M6" s="1" t="s">
        <v>261</v>
      </c>
      <c r="N6" s="1" t="s">
        <v>261</v>
      </c>
      <c r="O6" s="1" t="s">
        <v>262</v>
      </c>
      <c r="P6" s="1" t="s">
        <v>263</v>
      </c>
      <c r="Q6" s="1" t="s">
        <v>279</v>
      </c>
      <c r="R6" s="1" t="s">
        <v>72</v>
      </c>
      <c r="S6" s="1" t="s">
        <v>34</v>
      </c>
      <c r="T6" s="1" t="s">
        <v>265</v>
      </c>
    </row>
    <row r="7" s="1" customFormat="1" spans="1:20">
      <c r="A7" s="1" t="s">
        <v>181</v>
      </c>
      <c r="B7" s="1" t="s">
        <v>79</v>
      </c>
      <c r="C7" s="1" t="s">
        <v>280</v>
      </c>
      <c r="D7" s="1" t="s">
        <v>183</v>
      </c>
      <c r="E7" s="1" t="s">
        <v>184</v>
      </c>
      <c r="F7" s="1" t="s">
        <v>79</v>
      </c>
      <c r="G7" s="1" t="s">
        <v>80</v>
      </c>
      <c r="H7" s="1" t="s">
        <v>258</v>
      </c>
      <c r="I7" s="1" t="s">
        <v>281</v>
      </c>
      <c r="J7" s="1" t="s">
        <v>260</v>
      </c>
      <c r="K7" s="1" t="s">
        <v>281</v>
      </c>
      <c r="L7" s="1" t="s">
        <v>281</v>
      </c>
      <c r="M7" s="1" t="s">
        <v>261</v>
      </c>
      <c r="N7" s="1" t="s">
        <v>261</v>
      </c>
      <c r="O7" s="1" t="s">
        <v>262</v>
      </c>
      <c r="P7" s="1" t="s">
        <v>263</v>
      </c>
      <c r="Q7" s="1" t="s">
        <v>282</v>
      </c>
      <c r="R7" s="1" t="s">
        <v>72</v>
      </c>
      <c r="S7" s="1" t="s">
        <v>34</v>
      </c>
      <c r="T7" s="1" t="s">
        <v>265</v>
      </c>
    </row>
    <row r="8" s="1" customFormat="1" spans="1:20">
      <c r="A8" s="1" t="s">
        <v>145</v>
      </c>
      <c r="B8" s="1" t="s">
        <v>79</v>
      </c>
      <c r="C8" s="1" t="s">
        <v>283</v>
      </c>
      <c r="D8" s="1" t="s">
        <v>147</v>
      </c>
      <c r="E8" s="1" t="s">
        <v>284</v>
      </c>
      <c r="F8" s="1" t="s">
        <v>79</v>
      </c>
      <c r="G8" s="1" t="s">
        <v>80</v>
      </c>
      <c r="H8" s="1" t="s">
        <v>258</v>
      </c>
      <c r="I8" s="1" t="s">
        <v>285</v>
      </c>
      <c r="J8" s="1" t="s">
        <v>260</v>
      </c>
      <c r="K8" s="1" t="s">
        <v>285</v>
      </c>
      <c r="L8" s="1" t="s">
        <v>285</v>
      </c>
      <c r="M8" s="1" t="s">
        <v>261</v>
      </c>
      <c r="N8" s="1" t="s">
        <v>261</v>
      </c>
      <c r="O8" s="1" t="s">
        <v>262</v>
      </c>
      <c r="P8" s="1" t="s">
        <v>263</v>
      </c>
      <c r="Q8" s="1" t="s">
        <v>286</v>
      </c>
      <c r="R8" s="1" t="s">
        <v>72</v>
      </c>
      <c r="S8" s="1" t="s">
        <v>34</v>
      </c>
      <c r="T8" s="1" t="s">
        <v>265</v>
      </c>
    </row>
    <row r="9" s="1" customFormat="1" spans="1:20">
      <c r="A9" s="1" t="s">
        <v>175</v>
      </c>
      <c r="B9" s="1" t="s">
        <v>79</v>
      </c>
      <c r="C9" s="1" t="s">
        <v>287</v>
      </c>
      <c r="D9" s="1" t="s">
        <v>177</v>
      </c>
      <c r="E9" s="1" t="s">
        <v>178</v>
      </c>
      <c r="F9" s="1" t="s">
        <v>79</v>
      </c>
      <c r="G9" s="1" t="s">
        <v>80</v>
      </c>
      <c r="H9" s="1" t="s">
        <v>258</v>
      </c>
      <c r="I9" s="1" t="s">
        <v>288</v>
      </c>
      <c r="J9" s="1" t="s">
        <v>260</v>
      </c>
      <c r="K9" s="1" t="s">
        <v>288</v>
      </c>
      <c r="L9" s="1" t="s">
        <v>288</v>
      </c>
      <c r="M9" s="1" t="s">
        <v>261</v>
      </c>
      <c r="N9" s="1" t="s">
        <v>261</v>
      </c>
      <c r="O9" s="1" t="s">
        <v>262</v>
      </c>
      <c r="P9" s="1" t="s">
        <v>263</v>
      </c>
      <c r="Q9" s="1" t="s">
        <v>289</v>
      </c>
      <c r="R9" s="1" t="s">
        <v>72</v>
      </c>
      <c r="S9" s="1" t="s">
        <v>34</v>
      </c>
      <c r="T9" s="1" t="s">
        <v>265</v>
      </c>
    </row>
    <row r="10" s="1" customFormat="1" spans="1:20">
      <c r="A10" s="1" t="s">
        <v>86</v>
      </c>
      <c r="B10" s="1" t="s">
        <v>79</v>
      </c>
      <c r="C10" s="1" t="s">
        <v>290</v>
      </c>
      <c r="D10" s="1" t="s">
        <v>291</v>
      </c>
      <c r="E10" s="1" t="s">
        <v>89</v>
      </c>
      <c r="F10" s="1" t="s">
        <v>79</v>
      </c>
      <c r="G10" s="1" t="s">
        <v>80</v>
      </c>
      <c r="H10" s="1" t="s">
        <v>258</v>
      </c>
      <c r="I10" s="1" t="s">
        <v>292</v>
      </c>
      <c r="J10" s="1" t="s">
        <v>260</v>
      </c>
      <c r="K10" s="1" t="s">
        <v>292</v>
      </c>
      <c r="L10" s="1" t="s">
        <v>292</v>
      </c>
      <c r="M10" s="1" t="s">
        <v>261</v>
      </c>
      <c r="N10" s="1" t="s">
        <v>261</v>
      </c>
      <c r="O10" s="1" t="s">
        <v>262</v>
      </c>
      <c r="P10" s="1" t="s">
        <v>263</v>
      </c>
      <c r="Q10" s="1" t="s">
        <v>293</v>
      </c>
      <c r="R10" s="1" t="s">
        <v>72</v>
      </c>
      <c r="S10" s="1" t="s">
        <v>34</v>
      </c>
      <c r="T10" s="1" t="s">
        <v>265</v>
      </c>
    </row>
    <row r="11" s="1" customFormat="1" spans="1:20">
      <c r="A11" s="1" t="s">
        <v>211</v>
      </c>
      <c r="B11" s="1" t="s">
        <v>79</v>
      </c>
      <c r="C11" s="1" t="s">
        <v>294</v>
      </c>
      <c r="D11" s="1" t="s">
        <v>295</v>
      </c>
      <c r="E11" s="1" t="s">
        <v>214</v>
      </c>
      <c r="F11" s="1" t="s">
        <v>79</v>
      </c>
      <c r="G11" s="1" t="s">
        <v>80</v>
      </c>
      <c r="H11" s="1" t="s">
        <v>258</v>
      </c>
      <c r="I11" s="1" t="s">
        <v>296</v>
      </c>
      <c r="J11" s="1" t="s">
        <v>260</v>
      </c>
      <c r="K11" s="1" t="s">
        <v>296</v>
      </c>
      <c r="L11" s="1" t="s">
        <v>296</v>
      </c>
      <c r="M11" s="1" t="s">
        <v>261</v>
      </c>
      <c r="N11" s="1" t="s">
        <v>261</v>
      </c>
      <c r="O11" s="1" t="s">
        <v>262</v>
      </c>
      <c r="P11" s="1" t="s">
        <v>263</v>
      </c>
      <c r="Q11" s="1" t="s">
        <v>297</v>
      </c>
      <c r="R11" s="1" t="s">
        <v>72</v>
      </c>
      <c r="S11" s="1" t="s">
        <v>34</v>
      </c>
      <c r="T11" s="1" t="s">
        <v>265</v>
      </c>
    </row>
    <row r="12" s="1" customFormat="1" spans="1:20">
      <c r="A12" s="1" t="s">
        <v>219</v>
      </c>
      <c r="B12" s="1" t="s">
        <v>79</v>
      </c>
      <c r="C12" s="1" t="s">
        <v>298</v>
      </c>
      <c r="D12" s="1" t="s">
        <v>299</v>
      </c>
      <c r="E12" s="1" t="s">
        <v>222</v>
      </c>
      <c r="F12" s="1" t="s">
        <v>79</v>
      </c>
      <c r="G12" s="1" t="s">
        <v>80</v>
      </c>
      <c r="H12" s="1" t="s">
        <v>258</v>
      </c>
      <c r="I12" s="1" t="s">
        <v>300</v>
      </c>
      <c r="J12" s="1" t="s">
        <v>260</v>
      </c>
      <c r="K12" s="1" t="s">
        <v>300</v>
      </c>
      <c r="L12" s="1" t="s">
        <v>300</v>
      </c>
      <c r="M12" s="1" t="s">
        <v>261</v>
      </c>
      <c r="N12" s="1" t="s">
        <v>261</v>
      </c>
      <c r="O12" s="1" t="s">
        <v>262</v>
      </c>
      <c r="P12" s="1" t="s">
        <v>263</v>
      </c>
      <c r="Q12" s="1" t="s">
        <v>301</v>
      </c>
      <c r="R12" s="1" t="s">
        <v>72</v>
      </c>
      <c r="S12" s="1" t="s">
        <v>34</v>
      </c>
      <c r="T12" s="1" t="s">
        <v>265</v>
      </c>
    </row>
    <row r="13" s="1" customFormat="1" spans="1:20">
      <c r="A13" s="1" t="s">
        <v>161</v>
      </c>
      <c r="B13" s="1" t="s">
        <v>79</v>
      </c>
      <c r="C13" s="1" t="s">
        <v>302</v>
      </c>
      <c r="D13" s="1" t="s">
        <v>147</v>
      </c>
      <c r="E13" s="1" t="s">
        <v>303</v>
      </c>
      <c r="F13" s="1" t="s">
        <v>79</v>
      </c>
      <c r="G13" s="1" t="s">
        <v>80</v>
      </c>
      <c r="H13" s="1" t="s">
        <v>258</v>
      </c>
      <c r="I13" s="1" t="s">
        <v>304</v>
      </c>
      <c r="J13" s="1" t="s">
        <v>260</v>
      </c>
      <c r="K13" s="1" t="s">
        <v>304</v>
      </c>
      <c r="L13" s="1" t="s">
        <v>304</v>
      </c>
      <c r="M13" s="1" t="s">
        <v>261</v>
      </c>
      <c r="N13" s="1" t="s">
        <v>261</v>
      </c>
      <c r="O13" s="1" t="s">
        <v>262</v>
      </c>
      <c r="P13" s="1" t="s">
        <v>263</v>
      </c>
      <c r="Q13" s="1" t="s">
        <v>305</v>
      </c>
      <c r="R13" s="1" t="s">
        <v>72</v>
      </c>
      <c r="S13" s="1" t="s">
        <v>34</v>
      </c>
      <c r="T13" s="1" t="s">
        <v>265</v>
      </c>
    </row>
    <row r="14" s="1" customFormat="1" spans="1:20">
      <c r="A14" s="1" t="s">
        <v>127</v>
      </c>
      <c r="B14" s="1" t="s">
        <v>79</v>
      </c>
      <c r="C14" s="1" t="s">
        <v>306</v>
      </c>
      <c r="D14" s="1" t="s">
        <v>129</v>
      </c>
      <c r="E14" s="1" t="s">
        <v>130</v>
      </c>
      <c r="F14" s="1" t="s">
        <v>79</v>
      </c>
      <c r="G14" s="1" t="s">
        <v>80</v>
      </c>
      <c r="H14" s="1" t="s">
        <v>258</v>
      </c>
      <c r="I14" s="1" t="s">
        <v>307</v>
      </c>
      <c r="J14" s="1" t="s">
        <v>260</v>
      </c>
      <c r="K14" s="1" t="s">
        <v>307</v>
      </c>
      <c r="L14" s="1" t="s">
        <v>307</v>
      </c>
      <c r="M14" s="1" t="s">
        <v>261</v>
      </c>
      <c r="N14" s="1" t="s">
        <v>261</v>
      </c>
      <c r="O14" s="1" t="s">
        <v>262</v>
      </c>
      <c r="P14" s="1" t="s">
        <v>263</v>
      </c>
      <c r="Q14" s="1" t="s">
        <v>308</v>
      </c>
      <c r="R14" s="1" t="s">
        <v>72</v>
      </c>
      <c r="S14" s="1" t="s">
        <v>34</v>
      </c>
      <c r="T14" s="1" t="s">
        <v>265</v>
      </c>
    </row>
    <row r="15" s="1" customFormat="1" spans="1:20">
      <c r="A15" s="1" t="s">
        <v>167</v>
      </c>
      <c r="B15" s="1" t="s">
        <v>78</v>
      </c>
      <c r="C15" s="1" t="s">
        <v>309</v>
      </c>
      <c r="D15" s="1" t="s">
        <v>310</v>
      </c>
      <c r="E15" s="1" t="s">
        <v>170</v>
      </c>
      <c r="F15" s="1" t="s">
        <v>78</v>
      </c>
      <c r="G15" s="1" t="s">
        <v>80</v>
      </c>
      <c r="H15" s="1" t="s">
        <v>258</v>
      </c>
      <c r="I15" s="1" t="s">
        <v>311</v>
      </c>
      <c r="J15" s="1" t="s">
        <v>260</v>
      </c>
      <c r="K15" s="1" t="s">
        <v>311</v>
      </c>
      <c r="L15" s="1" t="s">
        <v>311</v>
      </c>
      <c r="M15" s="1" t="s">
        <v>261</v>
      </c>
      <c r="N15" s="1" t="s">
        <v>261</v>
      </c>
      <c r="O15" s="1" t="s">
        <v>262</v>
      </c>
      <c r="P15" s="1" t="s">
        <v>263</v>
      </c>
      <c r="Q15" s="1" t="s">
        <v>312</v>
      </c>
      <c r="R15" s="1" t="s">
        <v>72</v>
      </c>
      <c r="S15" s="1" t="s">
        <v>34</v>
      </c>
      <c r="T15" s="1" t="s">
        <v>265</v>
      </c>
    </row>
    <row r="16" s="1" customFormat="1" spans="1:20">
      <c r="A16" s="1" t="s">
        <v>196</v>
      </c>
      <c r="B16" s="1" t="s">
        <v>78</v>
      </c>
      <c r="C16" s="1" t="s">
        <v>313</v>
      </c>
      <c r="D16" s="1" t="s">
        <v>314</v>
      </c>
      <c r="E16" s="1" t="s">
        <v>199</v>
      </c>
      <c r="F16" s="1" t="s">
        <v>78</v>
      </c>
      <c r="G16" s="1" t="s">
        <v>80</v>
      </c>
      <c r="H16" s="1" t="s">
        <v>258</v>
      </c>
      <c r="I16" s="1" t="s">
        <v>315</v>
      </c>
      <c r="J16" s="1" t="s">
        <v>260</v>
      </c>
      <c r="K16" s="1" t="s">
        <v>315</v>
      </c>
      <c r="L16" s="1" t="s">
        <v>315</v>
      </c>
      <c r="M16" s="1" t="s">
        <v>261</v>
      </c>
      <c r="N16" s="1" t="s">
        <v>261</v>
      </c>
      <c r="O16" s="1" t="s">
        <v>262</v>
      </c>
      <c r="P16" s="1" t="s">
        <v>263</v>
      </c>
      <c r="Q16" s="1" t="s">
        <v>316</v>
      </c>
      <c r="R16" s="1" t="s">
        <v>72</v>
      </c>
      <c r="S16" s="1" t="s">
        <v>34</v>
      </c>
      <c r="T16" s="1" t="s">
        <v>265</v>
      </c>
    </row>
    <row r="17" s="1" customFormat="1" spans="1:20">
      <c r="A17" s="1" t="s">
        <v>70</v>
      </c>
      <c r="B17" s="1" t="s">
        <v>78</v>
      </c>
      <c r="C17" s="1" t="s">
        <v>317</v>
      </c>
      <c r="D17" s="1" t="s">
        <v>75</v>
      </c>
      <c r="E17" s="1" t="s">
        <v>77</v>
      </c>
      <c r="F17" s="1" t="s">
        <v>79</v>
      </c>
      <c r="G17" s="1" t="s">
        <v>80</v>
      </c>
      <c r="H17" s="1" t="s">
        <v>258</v>
      </c>
      <c r="I17" s="1" t="s">
        <v>318</v>
      </c>
      <c r="J17" s="1" t="s">
        <v>260</v>
      </c>
      <c r="K17" s="1" t="s">
        <v>318</v>
      </c>
      <c r="L17" s="1" t="s">
        <v>318</v>
      </c>
      <c r="M17" s="1" t="s">
        <v>261</v>
      </c>
      <c r="N17" s="1" t="s">
        <v>261</v>
      </c>
      <c r="O17" s="1" t="s">
        <v>262</v>
      </c>
      <c r="P17" s="1" t="s">
        <v>263</v>
      </c>
      <c r="Q17" s="1" t="s">
        <v>319</v>
      </c>
      <c r="R17" s="1" t="s">
        <v>72</v>
      </c>
      <c r="S17" s="1" t="s">
        <v>34</v>
      </c>
      <c r="T17" s="1" t="s">
        <v>265</v>
      </c>
    </row>
    <row r="18" s="1" customFormat="1" spans="1:20">
      <c r="A18" s="1" t="s">
        <v>118</v>
      </c>
      <c r="B18" s="1" t="s">
        <v>122</v>
      </c>
      <c r="C18" s="1" t="s">
        <v>320</v>
      </c>
      <c r="D18" s="1" t="s">
        <v>120</v>
      </c>
      <c r="E18" s="1" t="s">
        <v>121</v>
      </c>
      <c r="F18" s="1" t="s">
        <v>78</v>
      </c>
      <c r="G18" s="1" t="s">
        <v>80</v>
      </c>
      <c r="H18" s="1" t="s">
        <v>258</v>
      </c>
      <c r="I18" s="1" t="s">
        <v>321</v>
      </c>
      <c r="J18" s="1" t="s">
        <v>260</v>
      </c>
      <c r="K18" s="1" t="s">
        <v>321</v>
      </c>
      <c r="L18" s="1" t="s">
        <v>321</v>
      </c>
      <c r="M18" s="1" t="s">
        <v>261</v>
      </c>
      <c r="N18" s="1" t="s">
        <v>261</v>
      </c>
      <c r="O18" s="1" t="s">
        <v>262</v>
      </c>
      <c r="P18" s="1" t="s">
        <v>263</v>
      </c>
      <c r="Q18" s="1" t="s">
        <v>322</v>
      </c>
      <c r="R18" s="1" t="s">
        <v>72</v>
      </c>
      <c r="S18" s="1" t="s">
        <v>34</v>
      </c>
      <c r="T18" s="1" t="s">
        <v>265</v>
      </c>
    </row>
    <row r="19" s="1" customFormat="1" spans="1:20">
      <c r="A19" s="1" t="s">
        <v>135</v>
      </c>
      <c r="B19" s="1" t="s">
        <v>139</v>
      </c>
      <c r="C19" s="1" t="s">
        <v>323</v>
      </c>
      <c r="D19" s="1" t="s">
        <v>137</v>
      </c>
      <c r="E19" s="1" t="s">
        <v>138</v>
      </c>
      <c r="F19" s="1" t="s">
        <v>140</v>
      </c>
      <c r="G19" s="1" t="s">
        <v>80</v>
      </c>
      <c r="H19" s="1" t="s">
        <v>258</v>
      </c>
      <c r="I19" s="1" t="s">
        <v>324</v>
      </c>
      <c r="J19" s="1" t="s">
        <v>260</v>
      </c>
      <c r="K19" s="1" t="s">
        <v>324</v>
      </c>
      <c r="L19" s="1" t="s">
        <v>324</v>
      </c>
      <c r="M19" s="1" t="s">
        <v>261</v>
      </c>
      <c r="N19" s="1" t="s">
        <v>261</v>
      </c>
      <c r="O19" s="1" t="s">
        <v>262</v>
      </c>
      <c r="P19" s="1" t="s">
        <v>263</v>
      </c>
      <c r="Q19" s="1" t="s">
        <v>325</v>
      </c>
      <c r="R19" s="1" t="s">
        <v>72</v>
      </c>
      <c r="S19" s="1" t="s">
        <v>34</v>
      </c>
      <c r="T19" s="1" t="s">
        <v>265</v>
      </c>
    </row>
    <row r="20" s="1" customFormat="1" spans="1:20">
      <c r="A20" s="1" t="s">
        <v>188</v>
      </c>
      <c r="B20" s="1" t="s">
        <v>139</v>
      </c>
      <c r="C20" s="1" t="s">
        <v>326</v>
      </c>
      <c r="D20" s="1" t="s">
        <v>190</v>
      </c>
      <c r="E20" s="1" t="s">
        <v>191</v>
      </c>
      <c r="F20" s="1" t="s">
        <v>140</v>
      </c>
      <c r="G20" s="1" t="s">
        <v>80</v>
      </c>
      <c r="H20" s="1" t="s">
        <v>258</v>
      </c>
      <c r="I20" s="1" t="s">
        <v>327</v>
      </c>
      <c r="J20" s="1" t="s">
        <v>260</v>
      </c>
      <c r="K20" s="1" t="s">
        <v>327</v>
      </c>
      <c r="L20" s="1" t="s">
        <v>327</v>
      </c>
      <c r="M20" s="1" t="s">
        <v>261</v>
      </c>
      <c r="N20" s="1" t="s">
        <v>261</v>
      </c>
      <c r="O20" s="1" t="s">
        <v>262</v>
      </c>
      <c r="P20" s="1" t="s">
        <v>263</v>
      </c>
      <c r="Q20" s="1" t="s">
        <v>328</v>
      </c>
      <c r="R20" s="1" t="s">
        <v>72</v>
      </c>
      <c r="S20" s="1" t="s">
        <v>34</v>
      </c>
      <c r="T20" s="1" t="s">
        <v>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2021-10-15T02:20:54Z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1ABC2FB9B42A4BB998A87271A736C413</vt:lpwstr>
  </property>
</Properties>
</file>