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<sst xmlns="http://schemas.openxmlformats.org/spreadsheetml/2006/main" count="371" uniqueCount="170">
  <si>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</si>
  <si>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</si>
  <si>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</si>
  <si>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</si>
  <si>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</si>
  <si>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</si>
  <si>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</si>
  <si>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</si>
  <si>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</si>
  <si>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</si>
  <si>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</si>
  <si>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</si>
  <si>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</si>
  <si>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</si>
  <si>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</si>
  <si>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</si>
  <si>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</si>
  <si>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</si>
  <si>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</si>
  <si>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</si>
  <si>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</si>
  <si>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</si>
  <si>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</si>
  <si>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</si>
  <si>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</si>
  <si>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</si>
  <si>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</si>
  <si>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[华沙]华沙万豪酒店(Warsaw Marriott Hotel)(68027796)</t>
  </si>
  <si>
    <t>豪华特大床客房&lt;2人入住&gt;&lt;不退款&gt;&lt;早餐&gt;</t>
  </si>
  <si>
    <t>HKD</t>
  </si>
  <si>
    <t>Rosenthal/Charla</t>
  </si>
  <si>
    <t>CA13030211015HKD</t>
  </si>
  <si>
    <t>未提现</t>
  </si>
  <si>
    <t>携程开票</t>
  </si>
  <si>
    <t>[雅卡雷伊]雅卡雷伊宜必思酒店(Ibis Jacarei)(80332420)</t>
  </si>
  <si>
    <t>标准大床公寓&lt;不退款&gt;&lt;2人入住&gt;</t>
  </si>
  <si>
    <t>Adriana/Mitsuuchi</t>
  </si>
  <si>
    <t>[慕尼黑]欧洲之星大中心酒店(Eurostars Grand Central)(55519541)</t>
  </si>
  <si>
    <t>客房&lt;不退款&gt;&lt;2人入住&gt;</t>
  </si>
  <si>
    <t>Lennert/Philipp</t>
  </si>
  <si>
    <t>[达尼亚滩]劳德代尔堡机场福朋喜来登酒店(Four Points by Sheraton Fort Lauderdale Airport)(60514060)</t>
  </si>
  <si>
    <t>都市景观传统特大床房&lt;不退款&gt;&lt;2人入住&gt;</t>
  </si>
  <si>
    <t>Lewis/Kasim</t>
  </si>
  <si>
    <t>[第比利斯]第比利斯万怡酒店(Courtyard by Marriott Tbilisi)(68027966)</t>
  </si>
  <si>
    <t>特大床房&lt;2人入住&gt;&lt;不退款&gt;&lt;早餐&gt;</t>
  </si>
  <si>
    <t>Sharon/Menashe</t>
  </si>
  <si>
    <t>[里昂]里昂塞特万豪国际酒店(Lyon Marriott Hotel Cité Internationale)(55299331)</t>
  </si>
  <si>
    <t>标准房&lt;不退款&gt;&lt;2人入住&gt;</t>
  </si>
  <si>
    <t>LOPEZ/SANDRA</t>
  </si>
  <si>
    <t>Chauvel/Olivia</t>
  </si>
  <si>
    <t>[纽汉]雅乐轩伦敦埃克塞尔酒店(Aloft London Excel)(68026681)</t>
  </si>
  <si>
    <t>雅乐轩双床房&lt;2人入住&gt;&lt;不退款&gt;&lt;早餐&gt;</t>
  </si>
  <si>
    <t>Xue/Jingyuan,Shi/Guibo</t>
  </si>
  <si>
    <t>[诺丁汉]诺丁汉钟塔万豪三角洲酒店(Delta by Marriott Nottingham Belfry Hotel)(68029224)</t>
  </si>
  <si>
    <t>标准双人间&lt;2人入住&gt;&lt;不退款&gt;&lt;早餐&gt;</t>
  </si>
  <si>
    <t>WANG/QIYA</t>
  </si>
  <si>
    <t>[泗水]泗水万豪费尔菲尔德酒店(Fairfield by Marriott Surabaya)(55639759)</t>
  </si>
  <si>
    <t>豪华特大床房（1张特大床）&lt;早餐&gt;&lt;不退款&gt;&lt;2人入住&gt;</t>
  </si>
  <si>
    <t>huang/fei,huang/fei</t>
  </si>
  <si>
    <t>，</t>
  </si>
  <si>
    <t>14012 HKD</t>
  </si>
  <si>
    <t>A211015151542481</t>
  </si>
  <si>
    <t>总计：14012HKD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</si>
  <si>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</si>
  <si>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</si>
  <si>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</si>
  <si>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</si>
  <si>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</si>
  <si>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</si>
  <si>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</si>
  <si>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</si>
  <si>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</si>
  <si>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</si>
  <si>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</si>
  <si>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</si>
  <si>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</si>
  <si>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</si>
  <si>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</si>
  <si>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</si>
  <si>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</si>
  <si>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</si>
  <si>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2275689</t>
  </si>
  <si>
    <t>泗水万豪费尔菲尔德酒店</t>
  </si>
  <si>
    <t>huang fei,huang fei</t>
  </si>
  <si>
    <t>2021-10-12</t>
  </si>
  <si>
    <t>退房日周结</t>
  </si>
  <si>
    <t>230.43</t>
  </si>
  <si>
    <t>278.00</t>
  </si>
  <si>
    <t>0</t>
  </si>
  <si>
    <t>0.00</t>
  </si>
  <si>
    <t>携程汇智国际直连</t>
  </si>
  <si>
    <t>2021-10-11 17:25:09</t>
  </si>
  <si>
    <t>否</t>
  </si>
  <si>
    <t>汇智国际旅游发展有限公司</t>
  </si>
  <si>
    <t>直连</t>
  </si>
  <si>
    <t>2275684</t>
  </si>
  <si>
    <t>诺丁汉贝尔弗莱酒店</t>
  </si>
  <si>
    <t>WANG QIYA</t>
  </si>
  <si>
    <t>691.30</t>
  </si>
  <si>
    <t>834.00</t>
  </si>
  <si>
    <t>2021-10-11 17:17:22</t>
  </si>
  <si>
    <t>2275438</t>
  </si>
  <si>
    <t>雅乐轩伦敦埃克塞尔酒店</t>
  </si>
  <si>
    <t>Xue Jingyuan,Shi Guibo</t>
  </si>
  <si>
    <t>833.04</t>
  </si>
  <si>
    <t>1005.00</t>
  </si>
  <si>
    <t>2021-10-11 03:07:37</t>
  </si>
  <si>
    <t>2021-10-09</t>
  </si>
  <si>
    <t>2274695</t>
  </si>
  <si>
    <t>里昂塞特万豪国际酒店</t>
  </si>
  <si>
    <t>Chauvel Olivia</t>
  </si>
  <si>
    <t>840.18</t>
  </si>
  <si>
    <t>1013.00</t>
  </si>
  <si>
    <t>2021-10-09 03:28:22</t>
  </si>
  <si>
    <t>2021-10-08</t>
  </si>
  <si>
    <t>2274568</t>
  </si>
  <si>
    <t>LOPEZ SANDRA</t>
  </si>
  <si>
    <t>840.16</t>
  </si>
  <si>
    <t>1012.00</t>
  </si>
  <si>
    <t>2021-10-08 21:13:28</t>
  </si>
  <si>
    <t>2274405</t>
  </si>
  <si>
    <t>第比利斯万怡酒店</t>
  </si>
  <si>
    <t>Sharon Menashe</t>
  </si>
  <si>
    <t>2021-10-10</t>
  </si>
  <si>
    <t>1023.64</t>
  </si>
  <si>
    <t>1233.00</t>
  </si>
  <si>
    <t>2021-10-08 14:25:32</t>
  </si>
  <si>
    <t>2021-10-05</t>
  </si>
  <si>
    <t>2272927</t>
  </si>
  <si>
    <t>劳德代尔堡机场福朋喜来登酒店</t>
  </si>
  <si>
    <t>Lewis Kasim</t>
  </si>
  <si>
    <t>2021-10-07</t>
  </si>
  <si>
    <t>3401.35</t>
  </si>
  <si>
    <t>4099.00</t>
  </si>
  <si>
    <t>2021-10-05 03:38:01</t>
  </si>
  <si>
    <t>2021-10-01</t>
  </si>
  <si>
    <t>2270170</t>
  </si>
  <si>
    <t>欧洲之星大中心酒店</t>
  </si>
  <si>
    <t>Lennert Philipp</t>
  </si>
  <si>
    <t>2296.31</t>
  </si>
  <si>
    <t>2758.00</t>
  </si>
  <si>
    <t>2021-10-01 00:24:45</t>
  </si>
  <si>
    <t>2021-09-24</t>
  </si>
  <si>
    <t>2263546</t>
  </si>
  <si>
    <t>雅卡雷伊宜必思酒店</t>
  </si>
  <si>
    <t>Adriana Mitsuuchi</t>
  </si>
  <si>
    <t>610.79</t>
  </si>
  <si>
    <t>735.00</t>
  </si>
  <si>
    <t>2021-09-24 20:00:20</t>
  </si>
  <si>
    <t>2021-09-17</t>
  </si>
  <si>
    <t>2256209</t>
  </si>
  <si>
    <t>华沙万豪酒店</t>
  </si>
  <si>
    <t>Rosenthal Charla</t>
  </si>
  <si>
    <t>868.29</t>
  </si>
  <si>
    <t>1045.00</t>
  </si>
  <si>
    <t>2021-09-17 03:04:57</t>
  </si>
  <si>
    <t>2021-09-13</t>
  </si>
  <si>
    <t>2251866</t>
  </si>
  <si>
    <t>巴黎特罗卡德罗公园万丽酒店</t>
  </si>
  <si>
    <t>Choe Mike</t>
  </si>
  <si>
    <t>1812.94</t>
  </si>
  <si>
    <t>2184.00</t>
  </si>
  <si>
    <t>2021-09-13 03:32:57</t>
  </si>
  <si>
    <t>2021-05-23</t>
  </si>
  <si>
    <t>2128932</t>
  </si>
  <si>
    <t>波士顿长码头万豪酒店</t>
  </si>
  <si>
    <t>LEE DOO YANG</t>
  </si>
  <si>
    <t>5279.88</t>
  </si>
  <si>
    <t>6359.00</t>
  </si>
  <si>
    <t>2021-05-23 21:33:53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</si>
</sst>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16302387620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44480</v>
      </c>
      <c r="G2" s="5">
        <v>44481</v>
      </c>
      <c r="H2" s="4">
        <v>1</v>
      </c>
      <c r="I2" s="4">
        <v>1</v>
      </c>
      <c r="J2" s="4">
        <v>1</v>
      </c>
      <c r="K2" s="4" t="s">
        <v>29</v>
      </c>
      <c r="L2" s="4">
        <v>1045</v>
      </c>
      <c r="M2" s="4">
        <v>1045</v>
      </c>
      <c r="N2" s="4" t="s">
        <v>30</v>
      </c>
      <c r="O2" s="4" t="s">
        <v>31</v>
      </c>
      <c r="P2" s="4" t="s">
        <v>32</v>
      </c>
      <c r="Q2" s="4">
        <v>0</v>
      </c>
      <c r="R2" s="6">
        <v>44456</v>
      </c>
      <c r="S2" s="5">
        <v>44484</v>
      </c>
      <c r="T2" s="4" t="s">
        <v>33</v>
      </c>
      <c r="U2" s="4">
        <v>1045</v>
      </c>
      <c r="V2" s="4">
        <v>0</v>
      </c>
      <c r="W2" s="4">
        <v>0</v>
      </c>
      <c r="X2" s="4"/>
      <c r="Y2" s="4">
        <v>86572812</v>
      </c>
    </row>
    <row r="3" s="4" customFormat="1" spans="1:23">
      <c r="A3" s="4">
        <v>16359860144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44481</v>
      </c>
      <c r="H3" s="4">
        <v>1</v>
      </c>
      <c r="I3" s="4">
        <v>3</v>
      </c>
      <c r="J3" s="4">
        <v>3</v>
      </c>
      <c r="K3" s="4" t="s">
        <v>29</v>
      </c>
      <c r="L3" s="4">
        <v>735</v>
      </c>
      <c r="M3" s="4">
        <v>735</v>
      </c>
      <c r="N3" s="4" t="s">
        <v>36</v>
      </c>
      <c r="O3" s="4" t="s">
        <v>31</v>
      </c>
      <c r="P3" s="4" t="s">
        <v>32</v>
      </c>
      <c r="Q3" s="4">
        <v>0</v>
      </c>
      <c r="R3" s="6">
        <v>44463</v>
      </c>
      <c r="S3" s="5">
        <v>44484</v>
      </c>
      <c r="T3" s="4" t="s">
        <v>33</v>
      </c>
      <c r="U3" s="4">
        <v>735</v>
      </c>
      <c r="V3" s="4">
        <v>0</v>
      </c>
      <c r="W3" s="4">
        <v>0</v>
      </c>
    </row>
    <row r="4" s="4" customFormat="1" spans="1:23">
      <c r="A4" s="4">
        <v>16420436880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44480</v>
      </c>
      <c r="G4" s="5">
        <v>44481</v>
      </c>
      <c r="H4" s="4">
        <v>2</v>
      </c>
      <c r="I4" s="4">
        <v>1</v>
      </c>
      <c r="J4" s="4">
        <v>2</v>
      </c>
      <c r="K4" s="4" t="s">
        <v>29</v>
      </c>
      <c r="L4" s="4">
        <v>2758</v>
      </c>
      <c r="M4" s="4">
        <v>2758</v>
      </c>
      <c r="N4" s="4" t="s">
        <v>39</v>
      </c>
      <c r="O4" s="4" t="s">
        <v>31</v>
      </c>
      <c r="P4" s="4" t="s">
        <v>32</v>
      </c>
      <c r="Q4" s="4">
        <v>0</v>
      </c>
      <c r="R4" s="6">
        <v>44470</v>
      </c>
      <c r="S4" s="5">
        <v>44484</v>
      </c>
      <c r="T4" s="4" t="s">
        <v>33</v>
      </c>
      <c r="U4" s="4">
        <v>2758</v>
      </c>
      <c r="V4" s="4">
        <v>0</v>
      </c>
      <c r="W4" s="4">
        <v>0</v>
      </c>
    </row>
    <row r="5" s="4" customFormat="1" spans="1:25">
      <c r="A5" s="4">
        <v>16469740651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44476</v>
      </c>
      <c r="G5" s="5">
        <v>44481</v>
      </c>
      <c r="H5" s="4">
        <v>1</v>
      </c>
      <c r="I5" s="4">
        <v>5</v>
      </c>
      <c r="J5" s="4">
        <v>5</v>
      </c>
      <c r="K5" s="4" t="s">
        <v>29</v>
      </c>
      <c r="L5" s="4">
        <v>4099</v>
      </c>
      <c r="M5" s="4">
        <v>4099</v>
      </c>
      <c r="N5" s="4" t="s">
        <v>42</v>
      </c>
      <c r="O5" s="4" t="s">
        <v>31</v>
      </c>
      <c r="P5" s="4" t="s">
        <v>32</v>
      </c>
      <c r="Q5" s="4">
        <v>0</v>
      </c>
      <c r="R5" s="6">
        <v>44474</v>
      </c>
      <c r="S5" s="5">
        <v>44484</v>
      </c>
      <c r="T5" s="4" t="s">
        <v>33</v>
      </c>
      <c r="U5" s="4">
        <v>4099</v>
      </c>
      <c r="V5" s="4">
        <v>0</v>
      </c>
      <c r="W5" s="4">
        <v>0</v>
      </c>
      <c r="X5" s="4">
        <v>2272927</v>
      </c>
      <c r="Y5" s="4">
        <v>72028828</v>
      </c>
    </row>
    <row r="6" s="4" customFormat="1" spans="1:25">
      <c r="A6" s="4">
        <v>16495661540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44479</v>
      </c>
      <c r="G6" s="5">
        <v>44481</v>
      </c>
      <c r="H6" s="4">
        <v>1</v>
      </c>
      <c r="I6" s="4">
        <v>2</v>
      </c>
      <c r="J6" s="4">
        <v>2</v>
      </c>
      <c r="K6" s="4" t="s">
        <v>29</v>
      </c>
      <c r="L6" s="4">
        <v>1233</v>
      </c>
      <c r="M6" s="4">
        <v>1233</v>
      </c>
      <c r="N6" s="4" t="s">
        <v>45</v>
      </c>
      <c r="O6" s="4" t="s">
        <v>31</v>
      </c>
      <c r="P6" s="4" t="s">
        <v>32</v>
      </c>
      <c r="Q6" s="4">
        <v>0</v>
      </c>
      <c r="R6" s="6">
        <v>44477</v>
      </c>
      <c r="S6" s="5">
        <v>44484</v>
      </c>
      <c r="T6" s="4" t="s">
        <v>33</v>
      </c>
      <c r="U6" s="4">
        <v>1233</v>
      </c>
      <c r="V6" s="4">
        <v>0</v>
      </c>
      <c r="W6" s="4">
        <v>0</v>
      </c>
      <c r="X6" s="4"/>
      <c r="Y6" s="4">
        <v>75292301</v>
      </c>
    </row>
    <row r="7" s="4" customFormat="1" spans="1:25">
      <c r="A7" s="4">
        <v>16497700735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44480</v>
      </c>
      <c r="G7" s="5">
        <v>44481</v>
      </c>
      <c r="H7" s="4">
        <v>1</v>
      </c>
      <c r="I7" s="4">
        <v>1</v>
      </c>
      <c r="J7" s="4">
        <v>1</v>
      </c>
      <c r="K7" s="4" t="s">
        <v>29</v>
      </c>
      <c r="L7" s="4">
        <v>1012</v>
      </c>
      <c r="M7" s="4">
        <v>1012</v>
      </c>
      <c r="N7" s="4" t="s">
        <v>48</v>
      </c>
      <c r="O7" s="4" t="s">
        <v>31</v>
      </c>
      <c r="P7" s="4" t="s">
        <v>32</v>
      </c>
      <c r="Q7" s="4">
        <v>0</v>
      </c>
      <c r="R7" s="6">
        <v>44477</v>
      </c>
      <c r="S7" s="5">
        <v>44484</v>
      </c>
      <c r="T7" s="4" t="s">
        <v>33</v>
      </c>
      <c r="U7" s="4">
        <v>1012</v>
      </c>
      <c r="V7" s="4">
        <v>0</v>
      </c>
      <c r="W7" s="4">
        <v>0</v>
      </c>
      <c r="X7" s="4"/>
      <c r="Y7" s="4">
        <v>75472674</v>
      </c>
    </row>
    <row r="8" s="4" customFormat="1" spans="1:25">
      <c r="A8" s="4">
        <v>16498650598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44480</v>
      </c>
      <c r="G8" s="5">
        <v>44481</v>
      </c>
      <c r="H8" s="4">
        <v>1</v>
      </c>
      <c r="I8" s="4">
        <v>1</v>
      </c>
      <c r="J8" s="4">
        <v>1</v>
      </c>
      <c r="K8" s="4" t="s">
        <v>29</v>
      </c>
      <c r="L8" s="4">
        <v>1013</v>
      </c>
      <c r="M8" s="4">
        <v>1013</v>
      </c>
      <c r="N8" s="4" t="s">
        <v>49</v>
      </c>
      <c r="O8" s="4" t="s">
        <v>31</v>
      </c>
      <c r="P8" s="4" t="s">
        <v>32</v>
      </c>
      <c r="Q8" s="4">
        <v>0</v>
      </c>
      <c r="R8" s="6">
        <v>44478</v>
      </c>
      <c r="S8" s="5">
        <v>44484</v>
      </c>
      <c r="T8" s="4" t="s">
        <v>33</v>
      </c>
      <c r="U8" s="4">
        <v>1013</v>
      </c>
      <c r="V8" s="4">
        <v>0</v>
      </c>
      <c r="W8" s="4">
        <v>0</v>
      </c>
      <c r="X8" s="4">
        <v>2274695</v>
      </c>
      <c r="Y8" s="4">
        <v>75804770</v>
      </c>
    </row>
    <row r="9" s="4" customFormat="1" spans="1:25">
      <c r="A9" s="4">
        <v>16513470482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44480</v>
      </c>
      <c r="G9" s="5">
        <v>44481</v>
      </c>
      <c r="H9" s="4">
        <v>1</v>
      </c>
      <c r="I9" s="4">
        <v>1</v>
      </c>
      <c r="J9" s="4">
        <v>1</v>
      </c>
      <c r="K9" s="4" t="s">
        <v>29</v>
      </c>
      <c r="L9" s="4">
        <v>1005</v>
      </c>
      <c r="M9" s="4">
        <v>1005</v>
      </c>
      <c r="N9" s="4" t="s">
        <v>52</v>
      </c>
      <c r="O9" s="4" t="s">
        <v>31</v>
      </c>
      <c r="P9" s="4" t="s">
        <v>32</v>
      </c>
      <c r="Q9" s="4">
        <v>0</v>
      </c>
      <c r="R9" s="6">
        <v>44480</v>
      </c>
      <c r="S9" s="5">
        <v>44484</v>
      </c>
      <c r="T9" s="4" t="s">
        <v>33</v>
      </c>
      <c r="U9" s="4">
        <v>1005</v>
      </c>
      <c r="V9" s="4">
        <v>0</v>
      </c>
      <c r="W9" s="4">
        <v>0</v>
      </c>
      <c r="X9" s="4">
        <v>2275438</v>
      </c>
      <c r="Y9" s="4">
        <v>77144727</v>
      </c>
    </row>
    <row r="10" s="4" customFormat="1" spans="1:25">
      <c r="A10" s="4">
        <v>16519483864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44480</v>
      </c>
      <c r="G10" s="5">
        <v>44481</v>
      </c>
      <c r="H10" s="4">
        <v>1</v>
      </c>
      <c r="I10" s="4">
        <v>1</v>
      </c>
      <c r="J10" s="4">
        <v>1</v>
      </c>
      <c r="K10" s="4" t="s">
        <v>29</v>
      </c>
      <c r="L10" s="4">
        <v>834</v>
      </c>
      <c r="M10" s="4">
        <v>834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44480</v>
      </c>
      <c r="S10" s="5">
        <v>44484</v>
      </c>
      <c r="T10" s="4" t="s">
        <v>33</v>
      </c>
      <c r="U10" s="4">
        <v>834</v>
      </c>
      <c r="V10" s="4">
        <v>0</v>
      </c>
      <c r="W10" s="4">
        <v>0</v>
      </c>
      <c r="X10" s="4">
        <v>2275684</v>
      </c>
      <c r="Y10" s="4">
        <v>77572163</v>
      </c>
    </row>
    <row r="11" s="4" customFormat="1" spans="1:25">
      <c r="A11" s="4">
        <v>16519527671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44480</v>
      </c>
      <c r="G11" s="5">
        <v>44481</v>
      </c>
      <c r="H11" s="4">
        <v>1</v>
      </c>
      <c r="I11" s="4">
        <v>1</v>
      </c>
      <c r="J11" s="4">
        <v>1</v>
      </c>
      <c r="K11" s="4" t="s">
        <v>29</v>
      </c>
      <c r="L11" s="4">
        <v>278</v>
      </c>
      <c r="M11" s="4">
        <v>278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44480</v>
      </c>
      <c r="S11" s="5">
        <v>44484</v>
      </c>
      <c r="T11" s="4" t="s">
        <v>33</v>
      </c>
      <c r="U11" s="4">
        <v>278</v>
      </c>
      <c r="V11" s="4">
        <v>0</v>
      </c>
      <c r="W11" s="4">
        <v>0</v>
      </c>
      <c r="X11" s="4">
        <v>2275689</v>
      </c>
      <c r="Y11" s="4">
        <v>77575139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3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16302387620</v>
      </c>
      <c r="B2" s="5">
        <v>44480</v>
      </c>
      <c r="C2" s="5">
        <v>44481</v>
      </c>
      <c r="D2" s="4">
        <v>1045</v>
      </c>
      <c r="E2" s="4" t="str">
        <f>VLOOKUP(A2,HOP!A:L,12,0)</f>
        <v>1045.00</v>
      </c>
      <c r="F2" s="4" t="str">
        <f>VLOOKUP(A2,HOP!A:C,3,0)</f>
        <v>2256209</v>
      </c>
      <c r="G2" s="4">
        <f>D2-E2</f>
        <v>0</v>
      </c>
      <c r="H2" s="4" t="str">
        <f>$H$1&amp;F2</f>
        <v>，2256209</v>
      </c>
      <c r="I2" s="4" t="str">
        <f>VLOOKUP(A2,HOP!A:T,20,0)</f>
        <v>直连</v>
      </c>
    </row>
    <row r="3" s="4" customFormat="1" spans="1:9">
      <c r="A3" s="4">
        <v>16359860144</v>
      </c>
      <c r="B3" s="5">
        <v>44478</v>
      </c>
      <c r="C3" s="5">
        <v>44481</v>
      </c>
      <c r="D3" s="4">
        <v>735</v>
      </c>
      <c r="E3" s="4" t="str">
        <f>VLOOKUP(A3,HOP!A:L,12,0)</f>
        <v>735.00</v>
      </c>
      <c r="F3" s="4" t="str">
        <f>VLOOKUP(A3,HOP!A:C,3,0)</f>
        <v>2263546</v>
      </c>
      <c r="G3" s="4">
        <f t="shared" ref="G3:G11" si="0">D3-E3</f>
        <v>0</v>
      </c>
      <c r="H3" s="4" t="str">
        <f t="shared" ref="H3:H11" si="1">$H$1&amp;F3</f>
        <v>，2263546</v>
      </c>
      <c r="I3" s="4" t="str">
        <f>VLOOKUP(A3,HOP!A:T,20,0)</f>
        <v>直连</v>
      </c>
    </row>
    <row r="4" s="4" customFormat="1" spans="1:9">
      <c r="A4" s="4">
        <v>16420436880</v>
      </c>
      <c r="B4" s="5">
        <v>44480</v>
      </c>
      <c r="C4" s="5">
        <v>44481</v>
      </c>
      <c r="D4" s="4">
        <v>2758</v>
      </c>
      <c r="E4" s="4" t="str">
        <f>VLOOKUP(A4,HOP!A:L,12,0)</f>
        <v>2758.00</v>
      </c>
      <c r="F4" s="4" t="str">
        <f>VLOOKUP(A4,HOP!A:C,3,0)</f>
        <v>2270170</v>
      </c>
      <c r="G4" s="4">
        <f t="shared" si="0"/>
        <v>0</v>
      </c>
      <c r="H4" s="4" t="str">
        <f t="shared" si="1"/>
        <v>，2270170</v>
      </c>
      <c r="I4" s="4" t="str">
        <f>VLOOKUP(A4,HOP!A:T,20,0)</f>
        <v>直连</v>
      </c>
    </row>
    <row r="5" s="4" customFormat="1" spans="1:9">
      <c r="A5" s="4">
        <v>16469740651</v>
      </c>
      <c r="B5" s="5">
        <v>44476</v>
      </c>
      <c r="C5" s="5">
        <v>44481</v>
      </c>
      <c r="D5" s="4">
        <v>4099</v>
      </c>
      <c r="E5" s="4" t="str">
        <f>VLOOKUP(A5,HOP!A:L,12,0)</f>
        <v>4099.00</v>
      </c>
      <c r="F5" s="4" t="str">
        <f>VLOOKUP(A5,HOP!A:C,3,0)</f>
        <v>2272927</v>
      </c>
      <c r="G5" s="4">
        <f t="shared" si="0"/>
        <v>0</v>
      </c>
      <c r="H5" s="4" t="str">
        <f t="shared" si="1"/>
        <v>，2272927</v>
      </c>
      <c r="I5" s="4" t="str">
        <f>VLOOKUP(A5,HOP!A:T,20,0)</f>
        <v>直连</v>
      </c>
    </row>
    <row r="6" s="4" customFormat="1" spans="1:9">
      <c r="A6" s="4">
        <v>16495661540</v>
      </c>
      <c r="B6" s="5">
        <v>44479</v>
      </c>
      <c r="C6" s="5">
        <v>44481</v>
      </c>
      <c r="D6" s="4">
        <v>1233</v>
      </c>
      <c r="E6" s="4" t="str">
        <f>VLOOKUP(A6,HOP!A:L,12,0)</f>
        <v>1233.00</v>
      </c>
      <c r="F6" s="4" t="str">
        <f>VLOOKUP(A6,HOP!A:C,3,0)</f>
        <v>2274405</v>
      </c>
      <c r="G6" s="4">
        <f t="shared" si="0"/>
        <v>0</v>
      </c>
      <c r="H6" s="4" t="str">
        <f t="shared" si="1"/>
        <v>，2274405</v>
      </c>
      <c r="I6" s="4" t="str">
        <f>VLOOKUP(A6,HOP!A:T,20,0)</f>
        <v>直连</v>
      </c>
    </row>
    <row r="7" s="4" customFormat="1" spans="1:9">
      <c r="A7" s="4">
        <v>16497700735</v>
      </c>
      <c r="B7" s="5">
        <v>44480</v>
      </c>
      <c r="C7" s="5">
        <v>44481</v>
      </c>
      <c r="D7" s="4">
        <v>1012</v>
      </c>
      <c r="E7" s="4" t="str">
        <f>VLOOKUP(A7,HOP!A:L,12,0)</f>
        <v>1012.00</v>
      </c>
      <c r="F7" s="4" t="str">
        <f>VLOOKUP(A7,HOP!A:C,3,0)</f>
        <v>2274568</v>
      </c>
      <c r="G7" s="4">
        <f t="shared" si="0"/>
        <v>0</v>
      </c>
      <c r="H7" s="4" t="str">
        <f t="shared" si="1"/>
        <v>，2274568</v>
      </c>
      <c r="I7" s="4" t="str">
        <f>VLOOKUP(A7,HOP!A:T,20,0)</f>
        <v>直连</v>
      </c>
    </row>
    <row r="8" s="4" customFormat="1" spans="1:9">
      <c r="A8" s="4">
        <v>16498650598</v>
      </c>
      <c r="B8" s="5">
        <v>44480</v>
      </c>
      <c r="C8" s="5">
        <v>44481</v>
      </c>
      <c r="D8" s="4">
        <v>1013</v>
      </c>
      <c r="E8" s="4" t="str">
        <f>VLOOKUP(A8,HOP!A:L,12,0)</f>
        <v>1013.00</v>
      </c>
      <c r="F8" s="4" t="str">
        <f>VLOOKUP(A8,HOP!A:C,3,0)</f>
        <v>2274695</v>
      </c>
      <c r="G8" s="4">
        <f t="shared" si="0"/>
        <v>0</v>
      </c>
      <c r="H8" s="4" t="str">
        <f t="shared" si="1"/>
        <v>，2274695</v>
      </c>
      <c r="I8" s="4" t="str">
        <f>VLOOKUP(A8,HOP!A:T,20,0)</f>
        <v>直连</v>
      </c>
    </row>
    <row r="9" s="4" customFormat="1" spans="1:9">
      <c r="A9" s="4">
        <v>16513470482</v>
      </c>
      <c r="B9" s="5">
        <v>44480</v>
      </c>
      <c r="C9" s="5">
        <v>44481</v>
      </c>
      <c r="D9" s="4">
        <v>1005</v>
      </c>
      <c r="E9" s="4" t="str">
        <f>VLOOKUP(A9,HOP!A:L,12,0)</f>
        <v>1005.00</v>
      </c>
      <c r="F9" s="4" t="str">
        <f>VLOOKUP(A9,HOP!A:C,3,0)</f>
        <v>2275438</v>
      </c>
      <c r="G9" s="4">
        <f t="shared" si="0"/>
        <v>0</v>
      </c>
      <c r="H9" s="4" t="str">
        <f t="shared" si="1"/>
        <v>，2275438</v>
      </c>
      <c r="I9" s="4" t="str">
        <f>VLOOKUP(A9,HOP!A:T,20,0)</f>
        <v>直连</v>
      </c>
    </row>
    <row r="10" s="4" customFormat="1" spans="1:9">
      <c r="A10" s="4">
        <v>16519483864</v>
      </c>
      <c r="B10" s="5">
        <v>44480</v>
      </c>
      <c r="C10" s="5">
        <v>44481</v>
      </c>
      <c r="D10" s="4">
        <v>834</v>
      </c>
      <c r="E10" s="4" t="str">
        <f>VLOOKUP(A10,HOP!A:L,12,0)</f>
        <v>834.00</v>
      </c>
      <c r="F10" s="4" t="str">
        <f>VLOOKUP(A10,HOP!A:C,3,0)</f>
        <v>2275684</v>
      </c>
      <c r="G10" s="4">
        <f t="shared" si="0"/>
        <v>0</v>
      </c>
      <c r="H10" s="4" t="str">
        <f t="shared" si="1"/>
        <v>，2275684</v>
      </c>
      <c r="I10" s="4" t="str">
        <f>VLOOKUP(A10,HOP!A:T,20,0)</f>
        <v>直连</v>
      </c>
    </row>
    <row r="11" s="4" customFormat="1" spans="1:9">
      <c r="A11" s="4">
        <v>16519527671</v>
      </c>
      <c r="B11" s="5">
        <v>44480</v>
      </c>
      <c r="C11" s="5">
        <v>44481</v>
      </c>
      <c r="D11" s="4">
        <v>278</v>
      </c>
      <c r="E11" s="4" t="str">
        <f>VLOOKUP(A11,HOP!A:L,12,0)</f>
        <v>278.00</v>
      </c>
      <c r="F11" s="4" t="str">
        <f>VLOOKUP(A11,HOP!A:C,3,0)</f>
        <v>2275689</v>
      </c>
      <c r="G11" s="4">
        <f t="shared" si="0"/>
        <v>0</v>
      </c>
      <c r="H11" s="4" t="str">
        <f t="shared" si="1"/>
        <v>，2275689</v>
      </c>
      <c r="I11" s="4" t="str">
        <f>VLOOKUP(A11,HOP!A:T,20,0)</f>
        <v>直连</v>
      </c>
    </row>
    <row r="13" spans="4:4">
      <c r="D13" s="4">
        <f>SUM(D2:D12)</f>
        <v>14012</v>
      </c>
    </row>
    <row r="14" spans="4:4">
      <c r="D14" s="4" t="s">
        <v>60</v>
      </c>
    </row>
    <row r="17" spans="1:1">
      <c r="A17" s="4" t="s">
        <v>61</v>
      </c>
    </row>
    <row r="18" spans="1:1">
      <c r="A18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16519527671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29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16519483864</v>
      </c>
      <c r="B3" s="1" t="s">
        <v>80</v>
      </c>
      <c r="C3" s="1" t="s">
        <v>95</v>
      </c>
      <c r="D3" s="1" t="s">
        <v>96</v>
      </c>
      <c r="E3" s="1" t="s">
        <v>97</v>
      </c>
      <c r="F3" s="1" t="s">
        <v>80</v>
      </c>
      <c r="G3" s="1" t="s">
        <v>84</v>
      </c>
      <c r="H3" s="1" t="s">
        <v>85</v>
      </c>
      <c r="I3" s="1" t="s">
        <v>98</v>
      </c>
      <c r="J3" s="1" t="s">
        <v>29</v>
      </c>
      <c r="K3" s="1" t="s">
        <v>99</v>
      </c>
      <c r="L3" s="1" t="s">
        <v>99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100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16513470482</v>
      </c>
      <c r="B4" s="1" t="s">
        <v>80</v>
      </c>
      <c r="C4" s="1" t="s">
        <v>101</v>
      </c>
      <c r="D4" s="1" t="s">
        <v>102</v>
      </c>
      <c r="E4" s="1" t="s">
        <v>103</v>
      </c>
      <c r="F4" s="1" t="s">
        <v>80</v>
      </c>
      <c r="G4" s="1" t="s">
        <v>84</v>
      </c>
      <c r="H4" s="1" t="s">
        <v>85</v>
      </c>
      <c r="I4" s="1" t="s">
        <v>104</v>
      </c>
      <c r="J4" s="1" t="s">
        <v>29</v>
      </c>
      <c r="K4" s="1" t="s">
        <v>105</v>
      </c>
      <c r="L4" s="1" t="s">
        <v>105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106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16498650598</v>
      </c>
      <c r="B5" s="1" t="s">
        <v>107</v>
      </c>
      <c r="C5" s="1" t="s">
        <v>108</v>
      </c>
      <c r="D5" s="1" t="s">
        <v>109</v>
      </c>
      <c r="E5" s="1" t="s">
        <v>110</v>
      </c>
      <c r="F5" s="1" t="s">
        <v>80</v>
      </c>
      <c r="G5" s="1" t="s">
        <v>84</v>
      </c>
      <c r="H5" s="1" t="s">
        <v>85</v>
      </c>
      <c r="I5" s="1" t="s">
        <v>111</v>
      </c>
      <c r="J5" s="1" t="s">
        <v>29</v>
      </c>
      <c r="K5" s="1" t="s">
        <v>112</v>
      </c>
      <c r="L5" s="1" t="s">
        <v>112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113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16497700735</v>
      </c>
      <c r="B6" s="1" t="s">
        <v>114</v>
      </c>
      <c r="C6" s="1" t="s">
        <v>115</v>
      </c>
      <c r="D6" s="1" t="s">
        <v>109</v>
      </c>
      <c r="E6" s="1" t="s">
        <v>116</v>
      </c>
      <c r="F6" s="1" t="s">
        <v>80</v>
      </c>
      <c r="G6" s="1" t="s">
        <v>84</v>
      </c>
      <c r="H6" s="1" t="s">
        <v>85</v>
      </c>
      <c r="I6" s="1" t="s">
        <v>117</v>
      </c>
      <c r="J6" s="1" t="s">
        <v>29</v>
      </c>
      <c r="K6" s="1" t="s">
        <v>118</v>
      </c>
      <c r="L6" s="1" t="s">
        <v>118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119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16495661540</v>
      </c>
      <c r="B7" s="1" t="s">
        <v>114</v>
      </c>
      <c r="C7" s="1" t="s">
        <v>120</v>
      </c>
      <c r="D7" s="1" t="s">
        <v>121</v>
      </c>
      <c r="E7" s="1" t="s">
        <v>122</v>
      </c>
      <c r="F7" s="1" t="s">
        <v>123</v>
      </c>
      <c r="G7" s="1" t="s">
        <v>84</v>
      </c>
      <c r="H7" s="1" t="s">
        <v>85</v>
      </c>
      <c r="I7" s="1" t="s">
        <v>124</v>
      </c>
      <c r="J7" s="1" t="s">
        <v>29</v>
      </c>
      <c r="K7" s="1" t="s">
        <v>125</v>
      </c>
      <c r="L7" s="1" t="s">
        <v>125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126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16469740651</v>
      </c>
      <c r="B8" s="1" t="s">
        <v>127</v>
      </c>
      <c r="C8" s="1" t="s">
        <v>128</v>
      </c>
      <c r="D8" s="1" t="s">
        <v>129</v>
      </c>
      <c r="E8" s="1" t="s">
        <v>130</v>
      </c>
      <c r="F8" s="1" t="s">
        <v>131</v>
      </c>
      <c r="G8" s="1" t="s">
        <v>84</v>
      </c>
      <c r="H8" s="1" t="s">
        <v>85</v>
      </c>
      <c r="I8" s="1" t="s">
        <v>132</v>
      </c>
      <c r="J8" s="1" t="s">
        <v>29</v>
      </c>
      <c r="K8" s="1" t="s">
        <v>133</v>
      </c>
      <c r="L8" s="1" t="s">
        <v>133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134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16420436880</v>
      </c>
      <c r="B9" s="1" t="s">
        <v>135</v>
      </c>
      <c r="C9" s="1" t="s">
        <v>136</v>
      </c>
      <c r="D9" s="1" t="s">
        <v>137</v>
      </c>
      <c r="E9" s="1" t="s">
        <v>138</v>
      </c>
      <c r="F9" s="1" t="s">
        <v>80</v>
      </c>
      <c r="G9" s="1" t="s">
        <v>84</v>
      </c>
      <c r="H9" s="1" t="s">
        <v>85</v>
      </c>
      <c r="I9" s="1" t="s">
        <v>139</v>
      </c>
      <c r="J9" s="1" t="s">
        <v>29</v>
      </c>
      <c r="K9" s="1" t="s">
        <v>140</v>
      </c>
      <c r="L9" s="1" t="s">
        <v>140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141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16359860144</v>
      </c>
      <c r="B10" s="1" t="s">
        <v>142</v>
      </c>
      <c r="C10" s="1" t="s">
        <v>143</v>
      </c>
      <c r="D10" s="1" t="s">
        <v>144</v>
      </c>
      <c r="E10" s="1" t="s">
        <v>145</v>
      </c>
      <c r="F10" s="1" t="s">
        <v>107</v>
      </c>
      <c r="G10" s="1" t="s">
        <v>84</v>
      </c>
      <c r="H10" s="1" t="s">
        <v>85</v>
      </c>
      <c r="I10" s="1" t="s">
        <v>146</v>
      </c>
      <c r="J10" s="1" t="s">
        <v>29</v>
      </c>
      <c r="K10" s="1" t="s">
        <v>147</v>
      </c>
      <c r="L10" s="1" t="s">
        <v>147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148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16302387620</v>
      </c>
      <c r="B11" s="1" t="s">
        <v>149</v>
      </c>
      <c r="C11" s="1" t="s">
        <v>150</v>
      </c>
      <c r="D11" s="1" t="s">
        <v>151</v>
      </c>
      <c r="E11" s="1" t="s">
        <v>152</v>
      </c>
      <c r="F11" s="1" t="s">
        <v>80</v>
      </c>
      <c r="G11" s="1" t="s">
        <v>84</v>
      </c>
      <c r="H11" s="1" t="s">
        <v>85</v>
      </c>
      <c r="I11" s="1" t="s">
        <v>153</v>
      </c>
      <c r="J11" s="1" t="s">
        <v>29</v>
      </c>
      <c r="K11" s="1" t="s">
        <v>154</v>
      </c>
      <c r="L11" s="1" t="s">
        <v>154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155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16273337630</v>
      </c>
      <c r="B12" s="1" t="s">
        <v>156</v>
      </c>
      <c r="C12" s="1" t="s">
        <v>157</v>
      </c>
      <c r="D12" s="1" t="s">
        <v>158</v>
      </c>
      <c r="E12" s="1" t="s">
        <v>159</v>
      </c>
      <c r="F12" s="1" t="s">
        <v>80</v>
      </c>
      <c r="G12" s="1" t="s">
        <v>84</v>
      </c>
      <c r="H12" s="1" t="s">
        <v>85</v>
      </c>
      <c r="I12" s="1" t="s">
        <v>160</v>
      </c>
      <c r="J12" s="1" t="s">
        <v>29</v>
      </c>
      <c r="K12" s="1" t="s">
        <v>161</v>
      </c>
      <c r="L12" s="1" t="s">
        <v>161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162</v>
      </c>
      <c r="R12" s="1" t="s">
        <v>92</v>
      </c>
      <c r="S12" s="1" t="s">
        <v>93</v>
      </c>
      <c r="T12" s="1" t="s">
        <v>94</v>
      </c>
    </row>
    <row r="13" s="1" customFormat="1" spans="1:20">
      <c r="A13" s="3">
        <v>15252028825</v>
      </c>
      <c r="B13" s="1" t="s">
        <v>163</v>
      </c>
      <c r="C13" s="1" t="s">
        <v>164</v>
      </c>
      <c r="D13" s="1" t="s">
        <v>165</v>
      </c>
      <c r="E13" s="1" t="s">
        <v>166</v>
      </c>
      <c r="F13" s="1" t="s">
        <v>123</v>
      </c>
      <c r="G13" s="1" t="s">
        <v>84</v>
      </c>
      <c r="H13" s="1" t="s">
        <v>85</v>
      </c>
      <c r="I13" s="1" t="s">
        <v>167</v>
      </c>
      <c r="J13" s="1" t="s">
        <v>29</v>
      </c>
      <c r="K13" s="1" t="s">
        <v>168</v>
      </c>
      <c r="L13" s="1" t="s">
        <v>168</v>
      </c>
      <c r="M13" s="1" t="s">
        <v>88</v>
      </c>
      <c r="N13" s="1" t="s">
        <v>88</v>
      </c>
      <c r="O13" s="1" t="s">
        <v>89</v>
      </c>
      <c r="P13" s="1" t="s">
        <v>90</v>
      </c>
      <c r="Q13" s="1" t="s">
        <v>169</v>
      </c>
      <c r="R13" s="1" t="s">
        <v>92</v>
      </c>
      <c r="S13" s="1" t="s">
        <v>93</v>
      </c>
      <c r="T13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2021-10-15T07:10:57Z</dcterms:created>
  <dcterms:modified xsi:type="dcterms:W3CDTF">2021-10-15T07:16:55Z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2C6524AA786D4D6A9C62162FE61E20D5</vt:lpwstr>
  </property>
  <property fmtid="{D5CDD505-2E9C-101B-9397-08002B2CF9AE}" pid="3" name="KSOProductBuildVer">
    <vt:lpwstr>2052-11.1.0.10938</vt:lpwstr>
  </property>
</Properties>
</file>