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</definedName>
  </definedNames>
  <calcPr calcId="144525"/>
</workbook>
</file>

<file path=xl/sharedStrings.xml><?xml version="1.0" encoding="utf-8"?>
<sst xmlns="http://schemas.openxmlformats.org/spreadsheetml/2006/main" count="858" uniqueCount="250">
  <si>
    <t>去哪儿网酒店预付对账单</t>
  </si>
  <si>
    <t>供应商名称：</t>
  </si>
  <si>
    <t>汇趣住</t>
  </si>
  <si>
    <t>结算周期：</t>
  </si>
  <si>
    <t>2021-10-14至2021-10-15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</si>
  <si>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</si>
  <si>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</si>
  <si>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</si>
  <si>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</si>
  <si>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</si>
  <si>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</si>
  <si>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</si>
  <si>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</si>
  <si>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</si>
  <si>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</si>
  <si>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</si>
  <si>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</si>
  <si>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</si>
  <si>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</si>
  <si>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</si>
  <si>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¥4,452.00</t>
  </si>
  <si>
    <t>¥587.00</t>
  </si>
  <si>
    <t>¥3,865.00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</si>
  <si>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</si>
  <si>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</si>
  <si>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</si>
  <si>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</si>
  <si>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</si>
  <si>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</si>
  <si>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</si>
  <si>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</si>
  <si>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</si>
  <si>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</si>
  <si>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</si>
  <si>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</si>
  <si>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</si>
  <si>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</si>
  <si>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</si>
  <si>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</si>
  <si>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</si>
  <si>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</si>
  <si>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</si>
  <si>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</si>
  <si>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</si>
  <si>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</si>
  <si>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</si>
  <si>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</si>
  <si>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</si>
  <si>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</si>
  <si>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</si>
  <si>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</si>
  <si>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</si>
  <si>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</si>
  <si>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</si>
  <si>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</si>
  <si>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</si>
  <si>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</si>
  <si>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</si>
  <si>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</si>
  <si>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</si>
  <si>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</si>
  <si>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</si>
  <si>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</si>
  <si>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</si>
  <si>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</si>
  <si>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</si>
  <si>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</si>
  <si>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</si>
  <si>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</si>
  <si>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</si>
  <si>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102785673222</t>
  </si>
  <si>
    <t>酒店预付</t>
  </si>
  <si>
    <t>否</t>
  </si>
  <si>
    <t>普通</t>
  </si>
  <si>
    <t>311478976</t>
  </si>
  <si>
    <t>南方怡景酒店(深圳机场分店)</t>
  </si>
  <si>
    <t>1639468</t>
  </si>
  <si>
    <t>俞超</t>
  </si>
  <si>
    <t>2021-10-14</t>
  </si>
  <si>
    <t>2021-10-15</t>
  </si>
  <si>
    <t>¥191.00</t>
  </si>
  <si>
    <t>¥25.00</t>
  </si>
  <si>
    <t>¥166.00</t>
  </si>
  <si>
    <t>标准双人房</t>
  </si>
  <si>
    <t>WEBSITE</t>
  </si>
  <si>
    <t>102785170469</t>
  </si>
  <si>
    <t>321703003</t>
  </si>
  <si>
    <t>爱丽酒店(琼海万泉河店)</t>
  </si>
  <si>
    <t>许永强</t>
  </si>
  <si>
    <t>¥134.00</t>
  </si>
  <si>
    <t>¥18.00</t>
  </si>
  <si>
    <t>¥116.00</t>
  </si>
  <si>
    <t>长歌·采薇</t>
  </si>
  <si>
    <t>102785845318</t>
  </si>
  <si>
    <t>381686542</t>
  </si>
  <si>
    <t>驿亭四季酒店(上海陆家嘴店)</t>
  </si>
  <si>
    <t>翟周根</t>
  </si>
  <si>
    <t>¥303.00</t>
  </si>
  <si>
    <t>¥40.00</t>
  </si>
  <si>
    <t>¥263.00</t>
  </si>
  <si>
    <t>高级标准间</t>
  </si>
  <si>
    <t>102784850874</t>
  </si>
  <si>
    <t>312497332</t>
  </si>
  <si>
    <t>沃尔顿国际酒店(赣州星海天城店)</t>
  </si>
  <si>
    <t>马永翔</t>
  </si>
  <si>
    <t>2021-10-13</t>
  </si>
  <si>
    <t>¥678.00</t>
  </si>
  <si>
    <t>¥90.00</t>
  </si>
  <si>
    <t>¥588.00</t>
  </si>
  <si>
    <t>豪华大床房</t>
  </si>
  <si>
    <t>102785409669</t>
  </si>
  <si>
    <t>312487396</t>
  </si>
  <si>
    <t>慈溪国际大酒店</t>
  </si>
  <si>
    <t>杨艳秋</t>
  </si>
  <si>
    <t>¥317.00</t>
  </si>
  <si>
    <t>¥42.00</t>
  </si>
  <si>
    <t>¥275.00</t>
  </si>
  <si>
    <t>标准双床房</t>
  </si>
  <si>
    <t>102785499088</t>
  </si>
  <si>
    <t>321703309</t>
  </si>
  <si>
    <t>V8皇冠假日酒店(海口骑楼老街店)</t>
  </si>
  <si>
    <t>张翼</t>
  </si>
  <si>
    <t>¥174.00</t>
  </si>
  <si>
    <t>¥23.00</t>
  </si>
  <si>
    <t>¥151.00</t>
  </si>
  <si>
    <t>北欧优选大床房</t>
  </si>
  <si>
    <t>102785932841</t>
  </si>
  <si>
    <t>318726988</t>
  </si>
  <si>
    <t>周宁君临·月牙湾酒店</t>
  </si>
  <si>
    <t>于苗|袁智慧|宋伟强</t>
  </si>
  <si>
    <t>¥1,143.00</t>
  </si>
  <si>
    <t>¥150.00</t>
  </si>
  <si>
    <t>¥993.00</t>
  </si>
  <si>
    <t>山景大床房</t>
  </si>
  <si>
    <t>102785248541</t>
  </si>
  <si>
    <t>陆吉林</t>
  </si>
  <si>
    <t>¥381.00</t>
  </si>
  <si>
    <t>¥50.00</t>
  </si>
  <si>
    <t>¥331.00</t>
  </si>
  <si>
    <t>102785624214</t>
  </si>
  <si>
    <t>沈建春</t>
  </si>
  <si>
    <t>山景双床房</t>
  </si>
  <si>
    <t>102785125154</t>
  </si>
  <si>
    <t>312491596</t>
  </si>
  <si>
    <t>将乐泰河酒店</t>
  </si>
  <si>
    <t>崔建平|戴福泉</t>
  </si>
  <si>
    <t>¥290.00</t>
  </si>
  <si>
    <t>¥38.00</t>
  </si>
  <si>
    <t>¥252.00</t>
  </si>
  <si>
    <t>特惠大床房</t>
  </si>
  <si>
    <t>102785087258</t>
  </si>
  <si>
    <t>318094384</t>
  </si>
  <si>
    <t>7天连锁酒店(云阳客运中心店)</t>
  </si>
  <si>
    <t>陈琴</t>
  </si>
  <si>
    <t>¥113.00</t>
  </si>
  <si>
    <t>¥15.00</t>
  </si>
  <si>
    <t>¥98.00</t>
  </si>
  <si>
    <t>经济房</t>
  </si>
  <si>
    <t>102785773734</t>
  </si>
  <si>
    <t>321722794</t>
  </si>
  <si>
    <t>谷舍公寓(永德永通花园店)</t>
  </si>
  <si>
    <t>谭林峰</t>
  </si>
  <si>
    <t>¥130.00</t>
  </si>
  <si>
    <t>¥17.00</t>
  </si>
  <si>
    <t>沐栖云朵大床房</t>
  </si>
  <si>
    <t>102785408067</t>
  </si>
  <si>
    <t>312488356</t>
  </si>
  <si>
    <t>达州嘉美西瑞大酒店</t>
  </si>
  <si>
    <t>李金涛</t>
  </si>
  <si>
    <t>¥217.00</t>
  </si>
  <si>
    <t>¥29.00</t>
  </si>
  <si>
    <t>¥188.00</t>
  </si>
  <si>
    <t>嘉瑞智享大床房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</si>
  <si>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</si>
  <si>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</si>
  <si>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</si>
  <si>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</si>
  <si>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</si>
  <si>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</si>
  <si>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</si>
  <si>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</si>
  <si>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</si>
  <si>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</si>
  <si>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</si>
  <si>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A211016092604481</t>
  </si>
  <si>
    <r>
      <t>总计：</t>
    </r>
    <r>
      <rPr>
        <sz val="10"/>
        <rFont val="Arial"/>
        <charset val="134"/>
      </rPr>
      <t>3865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</si>
  <si>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</si>
  <si>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</si>
  <si>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</si>
  <si>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</si>
  <si>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</si>
  <si>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</si>
  <si>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</si>
  <si>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</si>
  <si>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</si>
  <si>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</si>
  <si>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</si>
  <si>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</si>
  <si>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</si>
  <si>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</si>
  <si>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</si>
  <si>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</si>
  <si>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2277540</t>
  </si>
  <si>
    <t>退房日周结</t>
  </si>
  <si>
    <t>113.00</t>
  </si>
  <si>
    <t>RMB</t>
  </si>
  <si>
    <t>0</t>
  </si>
  <si>
    <t>0.00</t>
  </si>
  <si>
    <t>汇趣住国内直连</t>
  </si>
  <si>
    <t>2021-10-14 22:33:15</t>
  </si>
  <si>
    <t>直连</t>
  </si>
  <si>
    <t>2277527</t>
  </si>
  <si>
    <t>263.00</t>
  </si>
  <si>
    <t>2021-10-14 22:12:13</t>
  </si>
  <si>
    <t>2277525</t>
  </si>
  <si>
    <t>116.00</t>
  </si>
  <si>
    <t>2021-10-14 22:08:29</t>
  </si>
  <si>
    <t>2277484</t>
  </si>
  <si>
    <t>南方怡景酒店（深圳机场店）</t>
  </si>
  <si>
    <t>166.00</t>
  </si>
  <si>
    <t>2021-10-14 20:56:01</t>
  </si>
  <si>
    <t>2277458</t>
  </si>
  <si>
    <t>7天连锁酒店（重庆云阳客运中心站店）</t>
  </si>
  <si>
    <t>98.00</t>
  </si>
  <si>
    <t>2021-10-14 20:13:55</t>
  </si>
  <si>
    <t>2277446</t>
  </si>
  <si>
    <t>151.00</t>
  </si>
  <si>
    <t>2021-10-14 19:57:45</t>
  </si>
  <si>
    <t>2277438</t>
  </si>
  <si>
    <t>188.00</t>
  </si>
  <si>
    <t>2021-10-14 19:36:31</t>
  </si>
  <si>
    <t>2277383</t>
  </si>
  <si>
    <t>崔建平,戴福泉</t>
  </si>
  <si>
    <t>252.00</t>
  </si>
  <si>
    <t>2021-10-14 18:07:49</t>
  </si>
  <si>
    <t>2277374</t>
  </si>
  <si>
    <t>331.00</t>
  </si>
  <si>
    <t>2021-10-14 17:55:13</t>
  </si>
  <si>
    <t>2277372</t>
  </si>
  <si>
    <t>2021-10-14 17:50:01</t>
  </si>
  <si>
    <t>2277368</t>
  </si>
  <si>
    <t>于苗,袁智慧,宋伟强</t>
  </si>
  <si>
    <t>993.00</t>
  </si>
  <si>
    <t>2021-10-14 17:43:43</t>
  </si>
  <si>
    <t>2277195</t>
  </si>
  <si>
    <t>275.00</t>
  </si>
  <si>
    <t>2021-10-14 09:25:44</t>
  </si>
  <si>
    <t>2276651</t>
  </si>
  <si>
    <t>588.00</t>
  </si>
  <si>
    <t>2021-10-13 11:54:17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</si>
</sst>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9" borderId="15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16" borderId="12" applyNumberFormat="0" applyAlignment="0" applyProtection="0">
      <alignment vertical="center"/>
    </xf>
    <xf numFmtId="0" fontId="34" fillId="28" borderId="17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2</v>
      </c>
      <c r="N5" s="7" t="s">
        <v>105</v>
      </c>
      <c r="O5" s="7" t="s">
        <v>105</v>
      </c>
      <c r="P5" s="7" t="s">
        <v>79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3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127</v>
      </c>
      <c r="H9" s="7" t="s">
        <v>128</v>
      </c>
      <c r="I9" s="7" t="s">
        <v>76</v>
      </c>
      <c r="J9" s="7" t="s">
        <v>2</v>
      </c>
      <c r="K9" s="7" t="s">
        <v>135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136</v>
      </c>
      <c r="S9" s="12" t="s">
        <v>19</v>
      </c>
      <c r="T9" s="7"/>
      <c r="U9" s="11" t="s">
        <v>19</v>
      </c>
      <c r="V9" s="11" t="s">
        <v>136</v>
      </c>
      <c r="W9" s="12" t="s">
        <v>137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138</v>
      </c>
      <c r="AD9" t="s">
        <v>6</v>
      </c>
      <c r="AE9" t="s">
        <v>133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127</v>
      </c>
      <c r="H10" s="7" t="s">
        <v>128</v>
      </c>
      <c r="I10" s="7" t="s">
        <v>76</v>
      </c>
      <c r="J10" s="7" t="s">
        <v>2</v>
      </c>
      <c r="K10" s="7" t="s">
        <v>140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136</v>
      </c>
      <c r="S10" s="12" t="s">
        <v>19</v>
      </c>
      <c r="T10" s="7"/>
      <c r="U10" s="11" t="s">
        <v>19</v>
      </c>
      <c r="V10" s="11" t="s">
        <v>136</v>
      </c>
      <c r="W10" s="12" t="s">
        <v>137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138</v>
      </c>
      <c r="AD10" t="s">
        <v>6</v>
      </c>
      <c r="AE10" t="s">
        <v>141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143</v>
      </c>
      <c r="H11" s="7" t="s">
        <v>144</v>
      </c>
      <c r="I11" s="7" t="s">
        <v>76</v>
      </c>
      <c r="J11" s="7" t="s">
        <v>2</v>
      </c>
      <c r="K11" s="7" t="s">
        <v>145</v>
      </c>
      <c r="L11" s="7">
        <v>2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1" t="s">
        <v>146</v>
      </c>
      <c r="S11" s="12" t="s">
        <v>19</v>
      </c>
      <c r="T11" s="7"/>
      <c r="U11" s="11" t="s">
        <v>19</v>
      </c>
      <c r="V11" s="11" t="s">
        <v>146</v>
      </c>
      <c r="W11" s="12" t="s">
        <v>147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148</v>
      </c>
      <c r="AD11" t="s">
        <v>6</v>
      </c>
      <c r="AE11" t="s">
        <v>149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150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151</v>
      </c>
      <c r="H12" s="7" t="s">
        <v>152</v>
      </c>
      <c r="I12" s="7" t="s">
        <v>76</v>
      </c>
      <c r="J12" s="7" t="s">
        <v>2</v>
      </c>
      <c r="K12" s="7" t="s">
        <v>153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1" t="s">
        <v>154</v>
      </c>
      <c r="S12" s="12" t="s">
        <v>19</v>
      </c>
      <c r="T12" s="7"/>
      <c r="U12" s="11" t="s">
        <v>19</v>
      </c>
      <c r="V12" s="11" t="s">
        <v>154</v>
      </c>
      <c r="W12" s="12" t="s">
        <v>155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156</v>
      </c>
      <c r="AD12" t="s">
        <v>6</v>
      </c>
      <c r="AE12" t="s">
        <v>157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158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159</v>
      </c>
      <c r="H13" s="7" t="s">
        <v>160</v>
      </c>
      <c r="I13" s="7" t="s">
        <v>76</v>
      </c>
      <c r="J13" s="7" t="s">
        <v>2</v>
      </c>
      <c r="K13" s="7" t="s">
        <v>161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162</v>
      </c>
      <c r="S13" s="12" t="s">
        <v>19</v>
      </c>
      <c r="T13" s="7"/>
      <c r="U13" s="11" t="s">
        <v>19</v>
      </c>
      <c r="V13" s="11" t="s">
        <v>162</v>
      </c>
      <c r="W13" s="12" t="s">
        <v>163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154</v>
      </c>
      <c r="AD13" t="s">
        <v>6</v>
      </c>
      <c r="AE13" t="s">
        <v>164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166</v>
      </c>
      <c r="H14" s="7" t="s">
        <v>167</v>
      </c>
      <c r="I14" s="7" t="s">
        <v>76</v>
      </c>
      <c r="J14" s="7" t="s">
        <v>2</v>
      </c>
      <c r="K14" s="7" t="s">
        <v>168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1" t="s">
        <v>169</v>
      </c>
      <c r="S14" s="12" t="s">
        <v>19</v>
      </c>
      <c r="T14" s="7"/>
      <c r="U14" s="11" t="s">
        <v>19</v>
      </c>
      <c r="V14" s="11" t="s">
        <v>169</v>
      </c>
      <c r="W14" s="12" t="s">
        <v>170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171</v>
      </c>
      <c r="AD14" t="s">
        <v>6</v>
      </c>
      <c r="AE14" t="s">
        <v>172</v>
      </c>
      <c r="AF14" t="s">
        <v>84</v>
      </c>
      <c r="AG14" t="s">
        <v>72</v>
      </c>
      <c r="AH14" t="s">
        <v>19</v>
      </c>
    </row>
    <row r="15" customHeight="1" spans="1:32">
      <c r="A15" s="10" t="s">
        <v>173</v>
      </c>
      <c r="B15" s="10"/>
      <c r="C15" s="10" t="s">
        <v>174</v>
      </c>
      <c r="D15" s="10"/>
      <c r="E15" s="10"/>
      <c r="F15" s="10"/>
      <c r="G15" s="10" t="s">
        <v>174</v>
      </c>
      <c r="H15" s="10" t="s">
        <v>174</v>
      </c>
      <c r="I15" s="10" t="s">
        <v>174</v>
      </c>
      <c r="J15" s="10" t="s">
        <v>174</v>
      </c>
      <c r="K15" s="10" t="s">
        <v>174</v>
      </c>
      <c r="L15" s="10" t="s">
        <v>174</v>
      </c>
      <c r="M15" s="10" t="s">
        <v>174</v>
      </c>
      <c r="N15" s="10" t="s">
        <v>174</v>
      </c>
      <c r="O15" s="10" t="s">
        <v>174</v>
      </c>
      <c r="P15" s="10" t="s">
        <v>174</v>
      </c>
      <c r="Q15" s="10"/>
      <c r="R15" s="13" t="s">
        <v>20</v>
      </c>
      <c r="S15" s="13" t="s">
        <v>19</v>
      </c>
      <c r="T15" s="10" t="s">
        <v>174</v>
      </c>
      <c r="U15" s="13"/>
      <c r="V15" s="13" t="s">
        <v>20</v>
      </c>
      <c r="W15" s="13" t="s">
        <v>21</v>
      </c>
      <c r="X15" s="13"/>
      <c r="Y15" s="13"/>
      <c r="Z15" s="13"/>
      <c r="AA15" s="10"/>
      <c r="AB15" s="13"/>
      <c r="AC15" s="10"/>
      <c r="AD15" s="10" t="s">
        <v>174</v>
      </c>
      <c r="AE15" s="10"/>
      <c r="AF1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175</v>
      </c>
      <c r="B1" s="4" t="s">
        <v>176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177</v>
      </c>
      <c r="H1" s="4" t="s">
        <v>178</v>
      </c>
      <c r="I1" s="4" t="s">
        <v>13</v>
      </c>
      <c r="J1" s="4" t="s">
        <v>17</v>
      </c>
      <c r="K1" s="4" t="s">
        <v>18</v>
      </c>
      <c r="L1" s="9" t="s">
        <v>179</v>
      </c>
      <c r="M1" s="4" t="s">
        <v>180</v>
      </c>
      <c r="N1" s="4" t="s">
        <v>181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182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D30" sqref="D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183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166</v>
      </c>
      <c r="E2" t="str">
        <f>VLOOKUP(A2,HOP!A:L,12,0)</f>
        <v>166.00</v>
      </c>
      <c r="F2" t="str">
        <f>VLOOKUP(A2,HOP!A:C,3,0)</f>
        <v>2277484</v>
      </c>
      <c r="G2">
        <f>D2-E2</f>
        <v>0</v>
      </c>
      <c r="H2" t="str">
        <f>$H$1&amp;F2</f>
        <v>，2277484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116</v>
      </c>
      <c r="E3" t="str">
        <f>VLOOKUP(A3,HOP!A:L,12,0)</f>
        <v>116.00</v>
      </c>
      <c r="F3" t="str">
        <f>VLOOKUP(A3,HOP!A:C,3,0)</f>
        <v>2277525</v>
      </c>
      <c r="G3">
        <f t="shared" ref="G3:G14" si="0">D3-E3</f>
        <v>0</v>
      </c>
      <c r="H3" t="str">
        <f t="shared" ref="H3:H14" si="1">$H$1&amp;F3</f>
        <v>，2277525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263</v>
      </c>
      <c r="E4" t="str">
        <f>VLOOKUP(A4,HOP!A:L,12,0)</f>
        <v>263.00</v>
      </c>
      <c r="F4" t="str">
        <f>VLOOKUP(A4,HOP!A:C,3,0)</f>
        <v>2277527</v>
      </c>
      <c r="G4">
        <f t="shared" si="0"/>
        <v>0</v>
      </c>
      <c r="H4" t="str">
        <f t="shared" si="1"/>
        <v>，2277527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105</v>
      </c>
      <c r="C5" s="7" t="s">
        <v>79</v>
      </c>
      <c r="D5" s="3">
        <v>588</v>
      </c>
      <c r="E5" t="str">
        <f>VLOOKUP(A5,HOP!A:L,12,0)</f>
        <v>588.00</v>
      </c>
      <c r="F5" t="str">
        <f>VLOOKUP(A5,HOP!A:C,3,0)</f>
        <v>2276651</v>
      </c>
      <c r="G5">
        <f t="shared" si="0"/>
        <v>0</v>
      </c>
      <c r="H5" t="str">
        <f t="shared" si="1"/>
        <v>，2276651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78</v>
      </c>
      <c r="C6" s="7" t="s">
        <v>79</v>
      </c>
      <c r="D6" s="3">
        <v>275</v>
      </c>
      <c r="E6" t="str">
        <f>VLOOKUP(A6,HOP!A:L,12,0)</f>
        <v>275.00</v>
      </c>
      <c r="F6" t="str">
        <f>VLOOKUP(A6,HOP!A:C,3,0)</f>
        <v>2277195</v>
      </c>
      <c r="G6">
        <f t="shared" si="0"/>
        <v>0</v>
      </c>
      <c r="H6" t="str">
        <f t="shared" si="1"/>
        <v>，2277195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78</v>
      </c>
      <c r="C7" s="7" t="s">
        <v>79</v>
      </c>
      <c r="D7" s="3">
        <v>151</v>
      </c>
      <c r="E7" t="str">
        <f>VLOOKUP(A7,HOP!A:L,12,0)</f>
        <v>151.00</v>
      </c>
      <c r="F7" t="str">
        <f>VLOOKUP(A7,HOP!A:C,3,0)</f>
        <v>2277446</v>
      </c>
      <c r="G7">
        <f t="shared" si="0"/>
        <v>0</v>
      </c>
      <c r="H7" t="str">
        <f t="shared" si="1"/>
        <v>，2277446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78</v>
      </c>
      <c r="C8" s="7" t="s">
        <v>79</v>
      </c>
      <c r="D8" s="3">
        <v>993</v>
      </c>
      <c r="E8" t="str">
        <f>VLOOKUP(A8,HOP!A:L,12,0)</f>
        <v>993.00</v>
      </c>
      <c r="F8" t="str">
        <f>VLOOKUP(A8,HOP!A:C,3,0)</f>
        <v>2277368</v>
      </c>
      <c r="G8">
        <f t="shared" si="0"/>
        <v>0</v>
      </c>
      <c r="H8" t="str">
        <f t="shared" si="1"/>
        <v>，2277368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78</v>
      </c>
      <c r="C9" s="7" t="s">
        <v>79</v>
      </c>
      <c r="D9" s="3">
        <v>331</v>
      </c>
      <c r="E9" t="str">
        <f>VLOOKUP(A9,HOP!A:L,12,0)</f>
        <v>331.00</v>
      </c>
      <c r="F9" t="str">
        <f>VLOOKUP(A9,HOP!A:C,3,0)</f>
        <v>2277372</v>
      </c>
      <c r="G9">
        <f t="shared" si="0"/>
        <v>0</v>
      </c>
      <c r="H9" t="str">
        <f t="shared" si="1"/>
        <v>，2277372</v>
      </c>
      <c r="I9" t="str">
        <f>VLOOKUP(A9,HOP!A:T,20,0)</f>
        <v>直连</v>
      </c>
    </row>
    <row r="10" ht="14.25" customHeight="1" spans="1:9">
      <c r="A10" s="6" t="s">
        <v>139</v>
      </c>
      <c r="B10" s="7" t="s">
        <v>78</v>
      </c>
      <c r="C10" s="7" t="s">
        <v>79</v>
      </c>
      <c r="D10" s="3">
        <v>331</v>
      </c>
      <c r="E10" t="str">
        <f>VLOOKUP(A10,HOP!A:L,12,0)</f>
        <v>331.00</v>
      </c>
      <c r="F10" t="str">
        <f>VLOOKUP(A10,HOP!A:C,3,0)</f>
        <v>2277374</v>
      </c>
      <c r="G10">
        <f t="shared" si="0"/>
        <v>0</v>
      </c>
      <c r="H10" t="str">
        <f t="shared" si="1"/>
        <v>，2277374</v>
      </c>
      <c r="I10" t="str">
        <f>VLOOKUP(A10,HOP!A:T,20,0)</f>
        <v>直连</v>
      </c>
    </row>
    <row r="11" ht="14.25" customHeight="1" spans="1:9">
      <c r="A11" s="6" t="s">
        <v>142</v>
      </c>
      <c r="B11" s="7" t="s">
        <v>78</v>
      </c>
      <c r="C11" s="7" t="s">
        <v>79</v>
      </c>
      <c r="D11" s="3">
        <v>252</v>
      </c>
      <c r="E11" t="str">
        <f>VLOOKUP(A11,HOP!A:L,12,0)</f>
        <v>252.00</v>
      </c>
      <c r="F11" t="str">
        <f>VLOOKUP(A11,HOP!A:C,3,0)</f>
        <v>2277383</v>
      </c>
      <c r="G11">
        <f t="shared" si="0"/>
        <v>0</v>
      </c>
      <c r="H11" t="str">
        <f t="shared" si="1"/>
        <v>，2277383</v>
      </c>
      <c r="I11" t="str">
        <f>VLOOKUP(A11,HOP!A:T,20,0)</f>
        <v>直连</v>
      </c>
    </row>
    <row r="12" ht="14.25" customHeight="1" spans="1:9">
      <c r="A12" s="6" t="s">
        <v>150</v>
      </c>
      <c r="B12" s="7" t="s">
        <v>78</v>
      </c>
      <c r="C12" s="7" t="s">
        <v>79</v>
      </c>
      <c r="D12" s="3">
        <v>98</v>
      </c>
      <c r="E12" t="str">
        <f>VLOOKUP(A12,HOP!A:L,12,0)</f>
        <v>98.00</v>
      </c>
      <c r="F12" t="str">
        <f>VLOOKUP(A12,HOP!A:C,3,0)</f>
        <v>2277458</v>
      </c>
      <c r="G12">
        <f t="shared" si="0"/>
        <v>0</v>
      </c>
      <c r="H12" t="str">
        <f t="shared" si="1"/>
        <v>，2277458</v>
      </c>
      <c r="I12" t="str">
        <f>VLOOKUP(A12,HOP!A:T,20,0)</f>
        <v>直连</v>
      </c>
    </row>
    <row r="13" ht="14.25" customHeight="1" spans="1:9">
      <c r="A13" s="6" t="s">
        <v>158</v>
      </c>
      <c r="B13" s="7" t="s">
        <v>78</v>
      </c>
      <c r="C13" s="7" t="s">
        <v>79</v>
      </c>
      <c r="D13" s="3">
        <v>113</v>
      </c>
      <c r="E13" t="str">
        <f>VLOOKUP(A13,HOP!A:L,12,0)</f>
        <v>113.00</v>
      </c>
      <c r="F13" t="str">
        <f>VLOOKUP(A13,HOP!A:C,3,0)</f>
        <v>2277540</v>
      </c>
      <c r="G13">
        <f t="shared" si="0"/>
        <v>0</v>
      </c>
      <c r="H13" t="str">
        <f t="shared" si="1"/>
        <v>，2277540</v>
      </c>
      <c r="I13" t="str">
        <f>VLOOKUP(A13,HOP!A:T,20,0)</f>
        <v>直连</v>
      </c>
    </row>
    <row r="14" ht="14.25" customHeight="1" spans="1:9">
      <c r="A14" s="6" t="s">
        <v>165</v>
      </c>
      <c r="B14" s="7" t="s">
        <v>78</v>
      </c>
      <c r="C14" s="7" t="s">
        <v>79</v>
      </c>
      <c r="D14" s="3">
        <v>188</v>
      </c>
      <c r="E14" t="str">
        <f>VLOOKUP(A14,HOP!A:L,12,0)</f>
        <v>188.00</v>
      </c>
      <c r="F14" t="str">
        <f>VLOOKUP(A14,HOP!A:C,3,0)</f>
        <v>2277438</v>
      </c>
      <c r="G14">
        <f t="shared" si="0"/>
        <v>0</v>
      </c>
      <c r="H14" t="str">
        <f t="shared" si="1"/>
        <v>，2277438</v>
      </c>
      <c r="I14" t="str">
        <f>VLOOKUP(A14,HOP!A:T,20,0)</f>
        <v>直连</v>
      </c>
    </row>
    <row r="16" spans="4:4">
      <c r="D16" s="3">
        <f>SUM(D2:D15)</f>
        <v>3865</v>
      </c>
    </row>
    <row r="17" ht="14.25" spans="4:4">
      <c r="D17" s="8" t="s">
        <v>22</v>
      </c>
    </row>
    <row r="20" spans="1:1">
      <c r="A20" t="s">
        <v>184</v>
      </c>
    </row>
    <row r="21" spans="1:1">
      <c r="A21" s="5" t="s">
        <v>185</v>
      </c>
    </row>
  </sheetData>
  <autoFilter ref="A1:I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186</v>
      </c>
      <c r="B1" s="2" t="s">
        <v>187</v>
      </c>
      <c r="C1" s="2" t="s">
        <v>188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189</v>
      </c>
      <c r="I1" s="2" t="s">
        <v>190</v>
      </c>
      <c r="J1" s="2" t="s">
        <v>191</v>
      </c>
      <c r="K1" s="2" t="s">
        <v>192</v>
      </c>
      <c r="L1" s="2" t="s">
        <v>193</v>
      </c>
      <c r="M1" s="2" t="s">
        <v>194</v>
      </c>
      <c r="N1" s="2" t="s">
        <v>195</v>
      </c>
      <c r="O1" s="2" t="s">
        <v>196</v>
      </c>
      <c r="P1" s="2" t="s">
        <v>197</v>
      </c>
      <c r="Q1" s="2" t="s">
        <v>198</v>
      </c>
      <c r="R1" s="2" t="s">
        <v>199</v>
      </c>
      <c r="S1" s="2" t="s">
        <v>200</v>
      </c>
      <c r="T1" s="2" t="s">
        <v>201</v>
      </c>
    </row>
    <row r="2" s="1" customFormat="1" spans="1:20">
      <c r="A2" s="1" t="s">
        <v>158</v>
      </c>
      <c r="B2" s="1" t="s">
        <v>78</v>
      </c>
      <c r="C2" s="1" t="s">
        <v>202</v>
      </c>
      <c r="D2" s="1" t="s">
        <v>160</v>
      </c>
      <c r="E2" s="1" t="s">
        <v>161</v>
      </c>
      <c r="F2" s="1" t="s">
        <v>78</v>
      </c>
      <c r="G2" s="1" t="s">
        <v>79</v>
      </c>
      <c r="H2" s="1" t="s">
        <v>203</v>
      </c>
      <c r="I2" s="1" t="s">
        <v>204</v>
      </c>
      <c r="J2" s="1" t="s">
        <v>205</v>
      </c>
      <c r="K2" s="1" t="s">
        <v>204</v>
      </c>
      <c r="L2" s="1" t="s">
        <v>204</v>
      </c>
      <c r="M2" s="1" t="s">
        <v>206</v>
      </c>
      <c r="N2" s="1" t="s">
        <v>206</v>
      </c>
      <c r="O2" s="1" t="s">
        <v>207</v>
      </c>
      <c r="P2" s="1" t="s">
        <v>208</v>
      </c>
      <c r="Q2" s="1" t="s">
        <v>209</v>
      </c>
      <c r="R2" s="1" t="s">
        <v>72</v>
      </c>
      <c r="S2" s="1" t="s">
        <v>34</v>
      </c>
      <c r="T2" s="1" t="s">
        <v>210</v>
      </c>
    </row>
    <row r="3" s="1" customFormat="1" spans="1:20">
      <c r="A3" s="1" t="s">
        <v>93</v>
      </c>
      <c r="B3" s="1" t="s">
        <v>78</v>
      </c>
      <c r="C3" s="1" t="s">
        <v>211</v>
      </c>
      <c r="D3" s="1" t="s">
        <v>95</v>
      </c>
      <c r="E3" s="1" t="s">
        <v>96</v>
      </c>
      <c r="F3" s="1" t="s">
        <v>78</v>
      </c>
      <c r="G3" s="1" t="s">
        <v>79</v>
      </c>
      <c r="H3" s="1" t="s">
        <v>203</v>
      </c>
      <c r="I3" s="1" t="s">
        <v>212</v>
      </c>
      <c r="J3" s="1" t="s">
        <v>205</v>
      </c>
      <c r="K3" s="1" t="s">
        <v>212</v>
      </c>
      <c r="L3" s="1" t="s">
        <v>212</v>
      </c>
      <c r="M3" s="1" t="s">
        <v>206</v>
      </c>
      <c r="N3" s="1" t="s">
        <v>206</v>
      </c>
      <c r="O3" s="1" t="s">
        <v>207</v>
      </c>
      <c r="P3" s="1" t="s">
        <v>208</v>
      </c>
      <c r="Q3" s="1" t="s">
        <v>213</v>
      </c>
      <c r="R3" s="1" t="s">
        <v>72</v>
      </c>
      <c r="S3" s="1" t="s">
        <v>34</v>
      </c>
      <c r="T3" s="1" t="s">
        <v>210</v>
      </c>
    </row>
    <row r="4" s="1" customFormat="1" spans="1:20">
      <c r="A4" s="1" t="s">
        <v>85</v>
      </c>
      <c r="B4" s="1" t="s">
        <v>78</v>
      </c>
      <c r="C4" s="1" t="s">
        <v>214</v>
      </c>
      <c r="D4" s="1" t="s">
        <v>87</v>
      </c>
      <c r="E4" s="1" t="s">
        <v>88</v>
      </c>
      <c r="F4" s="1" t="s">
        <v>78</v>
      </c>
      <c r="G4" s="1" t="s">
        <v>79</v>
      </c>
      <c r="H4" s="1" t="s">
        <v>203</v>
      </c>
      <c r="I4" s="1" t="s">
        <v>215</v>
      </c>
      <c r="J4" s="1" t="s">
        <v>205</v>
      </c>
      <c r="K4" s="1" t="s">
        <v>215</v>
      </c>
      <c r="L4" s="1" t="s">
        <v>215</v>
      </c>
      <c r="M4" s="1" t="s">
        <v>206</v>
      </c>
      <c r="N4" s="1" t="s">
        <v>206</v>
      </c>
      <c r="O4" s="1" t="s">
        <v>207</v>
      </c>
      <c r="P4" s="1" t="s">
        <v>208</v>
      </c>
      <c r="Q4" s="1" t="s">
        <v>216</v>
      </c>
      <c r="R4" s="1" t="s">
        <v>72</v>
      </c>
      <c r="S4" s="1" t="s">
        <v>34</v>
      </c>
      <c r="T4" s="1" t="s">
        <v>210</v>
      </c>
    </row>
    <row r="5" s="1" customFormat="1" spans="1:20">
      <c r="A5" s="1" t="s">
        <v>70</v>
      </c>
      <c r="B5" s="1" t="s">
        <v>78</v>
      </c>
      <c r="C5" s="1" t="s">
        <v>217</v>
      </c>
      <c r="D5" s="1" t="s">
        <v>218</v>
      </c>
      <c r="E5" s="1" t="s">
        <v>77</v>
      </c>
      <c r="F5" s="1" t="s">
        <v>78</v>
      </c>
      <c r="G5" s="1" t="s">
        <v>79</v>
      </c>
      <c r="H5" s="1" t="s">
        <v>203</v>
      </c>
      <c r="I5" s="1" t="s">
        <v>219</v>
      </c>
      <c r="J5" s="1" t="s">
        <v>205</v>
      </c>
      <c r="K5" s="1" t="s">
        <v>219</v>
      </c>
      <c r="L5" s="1" t="s">
        <v>219</v>
      </c>
      <c r="M5" s="1" t="s">
        <v>206</v>
      </c>
      <c r="N5" s="1" t="s">
        <v>206</v>
      </c>
      <c r="O5" s="1" t="s">
        <v>207</v>
      </c>
      <c r="P5" s="1" t="s">
        <v>208</v>
      </c>
      <c r="Q5" s="1" t="s">
        <v>220</v>
      </c>
      <c r="R5" s="1" t="s">
        <v>72</v>
      </c>
      <c r="S5" s="1" t="s">
        <v>34</v>
      </c>
      <c r="T5" s="1" t="s">
        <v>210</v>
      </c>
    </row>
    <row r="6" s="1" customFormat="1" spans="1:20">
      <c r="A6" s="1" t="s">
        <v>150</v>
      </c>
      <c r="B6" s="1" t="s">
        <v>78</v>
      </c>
      <c r="C6" s="1" t="s">
        <v>221</v>
      </c>
      <c r="D6" s="1" t="s">
        <v>222</v>
      </c>
      <c r="E6" s="1" t="s">
        <v>153</v>
      </c>
      <c r="F6" s="1" t="s">
        <v>78</v>
      </c>
      <c r="G6" s="1" t="s">
        <v>79</v>
      </c>
      <c r="H6" s="1" t="s">
        <v>203</v>
      </c>
      <c r="I6" s="1" t="s">
        <v>223</v>
      </c>
      <c r="J6" s="1" t="s">
        <v>205</v>
      </c>
      <c r="K6" s="1" t="s">
        <v>223</v>
      </c>
      <c r="L6" s="1" t="s">
        <v>223</v>
      </c>
      <c r="M6" s="1" t="s">
        <v>206</v>
      </c>
      <c r="N6" s="1" t="s">
        <v>206</v>
      </c>
      <c r="O6" s="1" t="s">
        <v>207</v>
      </c>
      <c r="P6" s="1" t="s">
        <v>208</v>
      </c>
      <c r="Q6" s="1" t="s">
        <v>224</v>
      </c>
      <c r="R6" s="1" t="s">
        <v>72</v>
      </c>
      <c r="S6" s="1" t="s">
        <v>34</v>
      </c>
      <c r="T6" s="1" t="s">
        <v>210</v>
      </c>
    </row>
    <row r="7" s="1" customFormat="1" spans="1:20">
      <c r="A7" s="1" t="s">
        <v>118</v>
      </c>
      <c r="B7" s="1" t="s">
        <v>78</v>
      </c>
      <c r="C7" s="1" t="s">
        <v>225</v>
      </c>
      <c r="D7" s="1" t="s">
        <v>120</v>
      </c>
      <c r="E7" s="1" t="s">
        <v>121</v>
      </c>
      <c r="F7" s="1" t="s">
        <v>78</v>
      </c>
      <c r="G7" s="1" t="s">
        <v>79</v>
      </c>
      <c r="H7" s="1" t="s">
        <v>203</v>
      </c>
      <c r="I7" s="1" t="s">
        <v>226</v>
      </c>
      <c r="J7" s="1" t="s">
        <v>205</v>
      </c>
      <c r="K7" s="1" t="s">
        <v>226</v>
      </c>
      <c r="L7" s="1" t="s">
        <v>226</v>
      </c>
      <c r="M7" s="1" t="s">
        <v>206</v>
      </c>
      <c r="N7" s="1" t="s">
        <v>206</v>
      </c>
      <c r="O7" s="1" t="s">
        <v>207</v>
      </c>
      <c r="P7" s="1" t="s">
        <v>208</v>
      </c>
      <c r="Q7" s="1" t="s">
        <v>227</v>
      </c>
      <c r="R7" s="1" t="s">
        <v>72</v>
      </c>
      <c r="S7" s="1" t="s">
        <v>34</v>
      </c>
      <c r="T7" s="1" t="s">
        <v>210</v>
      </c>
    </row>
    <row r="8" s="1" customFormat="1" spans="1:20">
      <c r="A8" s="1" t="s">
        <v>165</v>
      </c>
      <c r="B8" s="1" t="s">
        <v>78</v>
      </c>
      <c r="C8" s="1" t="s">
        <v>228</v>
      </c>
      <c r="D8" s="1" t="s">
        <v>167</v>
      </c>
      <c r="E8" s="1" t="s">
        <v>168</v>
      </c>
      <c r="F8" s="1" t="s">
        <v>78</v>
      </c>
      <c r="G8" s="1" t="s">
        <v>79</v>
      </c>
      <c r="H8" s="1" t="s">
        <v>203</v>
      </c>
      <c r="I8" s="1" t="s">
        <v>229</v>
      </c>
      <c r="J8" s="1" t="s">
        <v>205</v>
      </c>
      <c r="K8" s="1" t="s">
        <v>229</v>
      </c>
      <c r="L8" s="1" t="s">
        <v>229</v>
      </c>
      <c r="M8" s="1" t="s">
        <v>206</v>
      </c>
      <c r="N8" s="1" t="s">
        <v>206</v>
      </c>
      <c r="O8" s="1" t="s">
        <v>207</v>
      </c>
      <c r="P8" s="1" t="s">
        <v>208</v>
      </c>
      <c r="Q8" s="1" t="s">
        <v>230</v>
      </c>
      <c r="R8" s="1" t="s">
        <v>72</v>
      </c>
      <c r="S8" s="1" t="s">
        <v>34</v>
      </c>
      <c r="T8" s="1" t="s">
        <v>210</v>
      </c>
    </row>
    <row r="9" s="1" customFormat="1" spans="1:20">
      <c r="A9" s="1" t="s">
        <v>142</v>
      </c>
      <c r="B9" s="1" t="s">
        <v>78</v>
      </c>
      <c r="C9" s="1" t="s">
        <v>231</v>
      </c>
      <c r="D9" s="1" t="s">
        <v>144</v>
      </c>
      <c r="E9" s="1" t="s">
        <v>232</v>
      </c>
      <c r="F9" s="1" t="s">
        <v>78</v>
      </c>
      <c r="G9" s="1" t="s">
        <v>79</v>
      </c>
      <c r="H9" s="1" t="s">
        <v>203</v>
      </c>
      <c r="I9" s="1" t="s">
        <v>233</v>
      </c>
      <c r="J9" s="1" t="s">
        <v>205</v>
      </c>
      <c r="K9" s="1" t="s">
        <v>233</v>
      </c>
      <c r="L9" s="1" t="s">
        <v>233</v>
      </c>
      <c r="M9" s="1" t="s">
        <v>206</v>
      </c>
      <c r="N9" s="1" t="s">
        <v>206</v>
      </c>
      <c r="O9" s="1" t="s">
        <v>207</v>
      </c>
      <c r="P9" s="1" t="s">
        <v>208</v>
      </c>
      <c r="Q9" s="1" t="s">
        <v>234</v>
      </c>
      <c r="R9" s="1" t="s">
        <v>72</v>
      </c>
      <c r="S9" s="1" t="s">
        <v>34</v>
      </c>
      <c r="T9" s="1" t="s">
        <v>210</v>
      </c>
    </row>
    <row r="10" s="1" customFormat="1" spans="1:20">
      <c r="A10" s="1" t="s">
        <v>139</v>
      </c>
      <c r="B10" s="1" t="s">
        <v>78</v>
      </c>
      <c r="C10" s="1" t="s">
        <v>235</v>
      </c>
      <c r="D10" s="1" t="s">
        <v>128</v>
      </c>
      <c r="E10" s="1" t="s">
        <v>140</v>
      </c>
      <c r="F10" s="1" t="s">
        <v>78</v>
      </c>
      <c r="G10" s="1" t="s">
        <v>79</v>
      </c>
      <c r="H10" s="1" t="s">
        <v>203</v>
      </c>
      <c r="I10" s="1" t="s">
        <v>236</v>
      </c>
      <c r="J10" s="1" t="s">
        <v>205</v>
      </c>
      <c r="K10" s="1" t="s">
        <v>236</v>
      </c>
      <c r="L10" s="1" t="s">
        <v>236</v>
      </c>
      <c r="M10" s="1" t="s">
        <v>206</v>
      </c>
      <c r="N10" s="1" t="s">
        <v>206</v>
      </c>
      <c r="O10" s="1" t="s">
        <v>207</v>
      </c>
      <c r="P10" s="1" t="s">
        <v>208</v>
      </c>
      <c r="Q10" s="1" t="s">
        <v>237</v>
      </c>
      <c r="R10" s="1" t="s">
        <v>72</v>
      </c>
      <c r="S10" s="1" t="s">
        <v>34</v>
      </c>
      <c r="T10" s="1" t="s">
        <v>210</v>
      </c>
    </row>
    <row r="11" s="1" customFormat="1" spans="1:20">
      <c r="A11" s="1" t="s">
        <v>134</v>
      </c>
      <c r="B11" s="1" t="s">
        <v>78</v>
      </c>
      <c r="C11" s="1" t="s">
        <v>238</v>
      </c>
      <c r="D11" s="1" t="s">
        <v>128</v>
      </c>
      <c r="E11" s="1" t="s">
        <v>135</v>
      </c>
      <c r="F11" s="1" t="s">
        <v>78</v>
      </c>
      <c r="G11" s="1" t="s">
        <v>79</v>
      </c>
      <c r="H11" s="1" t="s">
        <v>203</v>
      </c>
      <c r="I11" s="1" t="s">
        <v>236</v>
      </c>
      <c r="J11" s="1" t="s">
        <v>205</v>
      </c>
      <c r="K11" s="1" t="s">
        <v>236</v>
      </c>
      <c r="L11" s="1" t="s">
        <v>236</v>
      </c>
      <c r="M11" s="1" t="s">
        <v>206</v>
      </c>
      <c r="N11" s="1" t="s">
        <v>206</v>
      </c>
      <c r="O11" s="1" t="s">
        <v>207</v>
      </c>
      <c r="P11" s="1" t="s">
        <v>208</v>
      </c>
      <c r="Q11" s="1" t="s">
        <v>239</v>
      </c>
      <c r="R11" s="1" t="s">
        <v>72</v>
      </c>
      <c r="S11" s="1" t="s">
        <v>34</v>
      </c>
      <c r="T11" s="1" t="s">
        <v>210</v>
      </c>
    </row>
    <row r="12" s="1" customFormat="1" spans="1:20">
      <c r="A12" s="1" t="s">
        <v>126</v>
      </c>
      <c r="B12" s="1" t="s">
        <v>78</v>
      </c>
      <c r="C12" s="1" t="s">
        <v>240</v>
      </c>
      <c r="D12" s="1" t="s">
        <v>128</v>
      </c>
      <c r="E12" s="1" t="s">
        <v>241</v>
      </c>
      <c r="F12" s="1" t="s">
        <v>78</v>
      </c>
      <c r="G12" s="1" t="s">
        <v>79</v>
      </c>
      <c r="H12" s="1" t="s">
        <v>203</v>
      </c>
      <c r="I12" s="1" t="s">
        <v>242</v>
      </c>
      <c r="J12" s="1" t="s">
        <v>205</v>
      </c>
      <c r="K12" s="1" t="s">
        <v>242</v>
      </c>
      <c r="L12" s="1" t="s">
        <v>242</v>
      </c>
      <c r="M12" s="1" t="s">
        <v>206</v>
      </c>
      <c r="N12" s="1" t="s">
        <v>206</v>
      </c>
      <c r="O12" s="1" t="s">
        <v>207</v>
      </c>
      <c r="P12" s="1" t="s">
        <v>208</v>
      </c>
      <c r="Q12" s="1" t="s">
        <v>243</v>
      </c>
      <c r="R12" s="1" t="s">
        <v>72</v>
      </c>
      <c r="S12" s="1" t="s">
        <v>34</v>
      </c>
      <c r="T12" s="1" t="s">
        <v>210</v>
      </c>
    </row>
    <row r="13" s="1" customFormat="1" spans="1:20">
      <c r="A13" s="1" t="s">
        <v>110</v>
      </c>
      <c r="B13" s="1" t="s">
        <v>78</v>
      </c>
      <c r="C13" s="1" t="s">
        <v>244</v>
      </c>
      <c r="D13" s="1" t="s">
        <v>112</v>
      </c>
      <c r="E13" s="1" t="s">
        <v>113</v>
      </c>
      <c r="F13" s="1" t="s">
        <v>78</v>
      </c>
      <c r="G13" s="1" t="s">
        <v>79</v>
      </c>
      <c r="H13" s="1" t="s">
        <v>203</v>
      </c>
      <c r="I13" s="1" t="s">
        <v>245</v>
      </c>
      <c r="J13" s="1" t="s">
        <v>205</v>
      </c>
      <c r="K13" s="1" t="s">
        <v>245</v>
      </c>
      <c r="L13" s="1" t="s">
        <v>245</v>
      </c>
      <c r="M13" s="1" t="s">
        <v>206</v>
      </c>
      <c r="N13" s="1" t="s">
        <v>206</v>
      </c>
      <c r="O13" s="1" t="s">
        <v>207</v>
      </c>
      <c r="P13" s="1" t="s">
        <v>208</v>
      </c>
      <c r="Q13" s="1" t="s">
        <v>246</v>
      </c>
      <c r="R13" s="1" t="s">
        <v>72</v>
      </c>
      <c r="S13" s="1" t="s">
        <v>34</v>
      </c>
      <c r="T13" s="1" t="s">
        <v>210</v>
      </c>
    </row>
    <row r="14" s="1" customFormat="1" spans="1:20">
      <c r="A14" s="1" t="s">
        <v>101</v>
      </c>
      <c r="B14" s="1" t="s">
        <v>105</v>
      </c>
      <c r="C14" s="1" t="s">
        <v>247</v>
      </c>
      <c r="D14" s="1" t="s">
        <v>103</v>
      </c>
      <c r="E14" s="1" t="s">
        <v>104</v>
      </c>
      <c r="F14" s="1" t="s">
        <v>105</v>
      </c>
      <c r="G14" s="1" t="s">
        <v>79</v>
      </c>
      <c r="H14" s="1" t="s">
        <v>203</v>
      </c>
      <c r="I14" s="1" t="s">
        <v>248</v>
      </c>
      <c r="J14" s="1" t="s">
        <v>205</v>
      </c>
      <c r="K14" s="1" t="s">
        <v>248</v>
      </c>
      <c r="L14" s="1" t="s">
        <v>248</v>
      </c>
      <c r="M14" s="1" t="s">
        <v>206</v>
      </c>
      <c r="N14" s="1" t="s">
        <v>206</v>
      </c>
      <c r="O14" s="1" t="s">
        <v>207</v>
      </c>
      <c r="P14" s="1" t="s">
        <v>208</v>
      </c>
      <c r="Q14" s="1" t="s">
        <v>249</v>
      </c>
      <c r="R14" s="1" t="s">
        <v>72</v>
      </c>
      <c r="S14" s="1" t="s">
        <v>34</v>
      </c>
      <c r="T14" s="1" t="s">
        <v>210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2021-10-16T01:25:04Z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51A3690BB78E43239C1556D4DF0AA13C</vt:lpwstr>
  </property>
</Properties>
</file>