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<sst xmlns="http://schemas.openxmlformats.org/spreadsheetml/2006/main" count="123" uniqueCount="82">
  <si>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</si>
  <si>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</si>
  <si>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</si>
  <si>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</si>
  <si>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</si>
  <si>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</si>
  <si>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</si>
  <si>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</si>
  <si>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</si>
  <si>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</si>
  <si>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</si>
  <si>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</si>
  <si>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</si>
  <si>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</si>
  <si>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</si>
  <si>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</si>
  <si>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</si>
  <si>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</si>
  <si>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</si>
  <si>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</si>
  <si>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</si>
  <si>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</si>
  <si>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</si>
  <si>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</si>
  <si>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</si>
  <si>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</si>
  <si>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</si>
  <si>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</si>
  <si>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标准双人房&lt;特别促销&gt;&lt;双人入住&gt;&lt;双早&gt;&lt;新酒店礼盒&gt;</t>
  </si>
  <si>
    <t>CNY</t>
  </si>
  <si>
    <t>杨德宇,黄旭华,阳德军,范萌萌</t>
  </si>
  <si>
    <t>CA363211016CNY</t>
  </si>
  <si>
    <t>未提现</t>
  </si>
  <si>
    <t>携程开票</t>
  </si>
  <si>
    <t>acknowledge</t>
  </si>
  <si>
    <t>水上一房一厅别墅&lt;限量特价&gt;&lt;双人入住&gt;&lt;双早&gt;&lt;新酒店礼盒&gt;</t>
  </si>
  <si>
    <t>贺伟虎,方喆</t>
  </si>
  <si>
    <t>退单</t>
  </si>
  <si>
    <t>，</t>
  </si>
  <si>
    <t>16291939189此单多收52元待退回</t>
  </si>
  <si>
    <t>A211016094031481</t>
  </si>
  <si>
    <t>A211016094113228</t>
  </si>
  <si>
    <t>CNY / HKD 当前参考汇率: 1.208602916</t>
  </si>
  <si>
    <t>总计： 1740 CNY/
2102.97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</si>
  <si>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</si>
  <si>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</si>
  <si>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</si>
  <si>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</si>
  <si>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</si>
  <si>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</si>
  <si>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</si>
  <si>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</si>
  <si>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</si>
  <si>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</si>
  <si>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</si>
  <si>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</si>
  <si>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</si>
  <si>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</si>
  <si>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</si>
  <si>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</si>
  <si>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</si>
  <si>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2021-09-15</t>
  </si>
  <si>
    <t>2254646</t>
  </si>
  <si>
    <t>和平热龙温泉度假村</t>
  </si>
  <si>
    <t>2021-09-30</t>
  </si>
  <si>
    <t>2021-10-01</t>
  </si>
  <si>
    <t>退房日周结</t>
  </si>
  <si>
    <t>1360.00</t>
  </si>
  <si>
    <t>RMB</t>
  </si>
  <si>
    <t>408.00</t>
  </si>
  <si>
    <t>-952</t>
  </si>
  <si>
    <t>0.00</t>
  </si>
  <si>
    <t>携程国内直连(DD)</t>
  </si>
  <si>
    <t>2021-09-15 17:52:26</t>
  </si>
  <si>
    <t>否</t>
  </si>
  <si>
    <t>汇智国际旅游发展有限公司</t>
  </si>
  <si>
    <t>直采</t>
  </si>
  <si>
    <t>2021-09-07</t>
  </si>
  <si>
    <t>2246718</t>
  </si>
  <si>
    <t>1280.00</t>
  </si>
  <si>
    <t>0</t>
  </si>
  <si>
    <t>2021-09-07 22:23:16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</si>
</sst>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0" fillId="12" borderId="1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16231038903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44469</v>
      </c>
      <c r="G2" s="5">
        <v>44470</v>
      </c>
      <c r="H2" s="4">
        <v>4</v>
      </c>
      <c r="I2" s="4">
        <v>1</v>
      </c>
      <c r="J2" s="4">
        <v>4</v>
      </c>
      <c r="K2" s="4" t="s">
        <v>29</v>
      </c>
      <c r="L2" s="4">
        <v>1280</v>
      </c>
      <c r="M2" s="4">
        <v>1280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44446</v>
      </c>
      <c r="S2" s="5">
        <v>44485</v>
      </c>
      <c r="T2" s="4" t="s">
        <v>33</v>
      </c>
      <c r="U2" s="4">
        <v>1280</v>
      </c>
      <c r="V2" s="4">
        <v>0</v>
      </c>
      <c r="W2" s="4">
        <v>0</v>
      </c>
      <c r="X2" s="4">
        <v>2246718</v>
      </c>
      <c r="Y2" s="4" t="s">
        <v>34</v>
      </c>
    </row>
    <row r="3" s="4" customFormat="1" spans="1:25">
      <c r="A3" s="4">
        <v>16291939189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44469</v>
      </c>
      <c r="G3" s="5">
        <v>44470</v>
      </c>
      <c r="H3" s="4">
        <v>2</v>
      </c>
      <c r="I3" s="4">
        <v>1</v>
      </c>
      <c r="J3" s="4">
        <v>2</v>
      </c>
      <c r="K3" s="4" t="s">
        <v>29</v>
      </c>
      <c r="L3" s="4">
        <v>1360</v>
      </c>
      <c r="M3" s="4">
        <v>1360</v>
      </c>
      <c r="N3" s="4" t="s">
        <v>36</v>
      </c>
      <c r="O3" s="4" t="s">
        <v>31</v>
      </c>
      <c r="P3" s="4" t="s">
        <v>32</v>
      </c>
      <c r="Q3" s="4">
        <v>0</v>
      </c>
      <c r="R3" s="6">
        <v>44454</v>
      </c>
      <c r="S3" s="5">
        <v>44485</v>
      </c>
      <c r="T3" s="4" t="s">
        <v>33</v>
      </c>
      <c r="U3" s="4">
        <v>1360</v>
      </c>
      <c r="V3" s="4">
        <v>0</v>
      </c>
      <c r="W3" s="4">
        <v>0</v>
      </c>
      <c r="X3" s="4">
        <v>2254646</v>
      </c>
      <c r="Y3" s="4" t="s">
        <v>34</v>
      </c>
    </row>
    <row r="4" s="4" customFormat="1" spans="1:25">
      <c r="A4" s="4">
        <v>16291939189</v>
      </c>
      <c r="B4" s="4" t="s">
        <v>25</v>
      </c>
      <c r="C4" s="4" t="s">
        <v>37</v>
      </c>
      <c r="D4" s="4" t="s">
        <v>27</v>
      </c>
      <c r="E4" s="4" t="s">
        <v>35</v>
      </c>
      <c r="F4" s="5">
        <v>44469</v>
      </c>
      <c r="G4" s="5">
        <v>44470</v>
      </c>
      <c r="H4" s="4">
        <v>2</v>
      </c>
      <c r="I4" s="4">
        <v>1</v>
      </c>
      <c r="J4" s="4">
        <v>2</v>
      </c>
      <c r="K4" s="4" t="s">
        <v>29</v>
      </c>
      <c r="L4" s="4">
        <v>-900</v>
      </c>
      <c r="M4" s="4">
        <v>-900</v>
      </c>
      <c r="N4" s="4" t="s">
        <v>36</v>
      </c>
      <c r="O4" s="4" t="s">
        <v>31</v>
      </c>
      <c r="P4" s="4" t="s">
        <v>32</v>
      </c>
      <c r="Q4" s="4">
        <v>0</v>
      </c>
      <c r="R4" s="6">
        <v>44454</v>
      </c>
      <c r="S4" s="5">
        <v>44485</v>
      </c>
      <c r="T4" s="4" t="s">
        <v>33</v>
      </c>
      <c r="U4" s="4">
        <v>-900</v>
      </c>
      <c r="V4" s="4">
        <v>0</v>
      </c>
      <c r="W4" s="4">
        <v>0</v>
      </c>
      <c r="X4" s="4">
        <v>2254646</v>
      </c>
      <c r="Y4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9" sqref="A9:A12"/>
    </sheetView>
  </sheetViews>
  <sheetFormatPr defaultColWidth="9" defaultRowHeight="13.5"/>
  <cols>
    <col min="1" max="1" width="14.25" style="4" customWidth="1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9">
      <c r="A2" s="4">
        <v>16231038903</v>
      </c>
      <c r="B2" s="5">
        <v>44469</v>
      </c>
      <c r="C2" s="5">
        <v>44470</v>
      </c>
      <c r="D2" s="4">
        <v>1280</v>
      </c>
      <c r="E2" s="4" t="str">
        <f>VLOOKUP(A2,HOP!A:L,12,0)</f>
        <v>1280.00</v>
      </c>
      <c r="F2" s="4" t="str">
        <f>VLOOKUP(A2,HOP!A:C,3,0)</f>
        <v>2246718</v>
      </c>
      <c r="G2" s="4">
        <f>D2-E2</f>
        <v>0</v>
      </c>
      <c r="H2" s="4" t="str">
        <f>$H$1&amp;F2</f>
        <v>，2246718</v>
      </c>
      <c r="I2" s="4" t="str">
        <f>VLOOKUP(A2,HOP!A:T,20,0)</f>
        <v>直采</v>
      </c>
    </row>
    <row r="3" s="4" customFormat="1" spans="1:10">
      <c r="A3" s="4">
        <v>16291939189</v>
      </c>
      <c r="B3" s="5">
        <v>44469</v>
      </c>
      <c r="C3" s="5">
        <v>44470</v>
      </c>
      <c r="D3" s="4">
        <v>460</v>
      </c>
      <c r="E3" s="4" t="str">
        <f>VLOOKUP(A3,HOP!A:L,12,0)</f>
        <v>408.00</v>
      </c>
      <c r="F3" s="4" t="str">
        <f>VLOOKUP(A3,HOP!A:C,3,0)</f>
        <v>2254646</v>
      </c>
      <c r="G3" s="4">
        <f>D3-E3</f>
        <v>52</v>
      </c>
      <c r="H3" s="4" t="str">
        <f>$H$1&amp;F3</f>
        <v>，2254646</v>
      </c>
      <c r="I3" s="4" t="str">
        <f>VLOOKUP(A3,HOP!A:T,20,0)</f>
        <v>直采</v>
      </c>
      <c r="J3" s="4" t="s">
        <v>39</v>
      </c>
    </row>
    <row r="5" spans="4:4">
      <c r="D5" s="4">
        <f>SUM(D2:D4)</f>
        <v>1740</v>
      </c>
    </row>
    <row r="9" spans="1:1">
      <c r="A9" s="4" t="s">
        <v>40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</row>
    <row r="2" s="1" customFormat="1" spans="1:20">
      <c r="A2" s="3">
        <v>16291939189</v>
      </c>
      <c r="B2" s="1" t="s">
        <v>61</v>
      </c>
      <c r="C2" s="1" t="s">
        <v>62</v>
      </c>
      <c r="D2" s="1" t="s">
        <v>63</v>
      </c>
      <c r="E2" s="1" t="s">
        <v>36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69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16231038903</v>
      </c>
      <c r="B3" s="1" t="s">
        <v>77</v>
      </c>
      <c r="C3" s="1" t="s">
        <v>78</v>
      </c>
      <c r="D3" s="1" t="s">
        <v>63</v>
      </c>
      <c r="E3" s="1" t="s">
        <v>30</v>
      </c>
      <c r="F3" s="1" t="s">
        <v>64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80</v>
      </c>
      <c r="N3" s="1" t="s">
        <v>80</v>
      </c>
      <c r="O3" s="1" t="s">
        <v>71</v>
      </c>
      <c r="P3" s="1" t="s">
        <v>72</v>
      </c>
      <c r="Q3" s="1" t="s">
        <v>81</v>
      </c>
      <c r="R3" s="1" t="s">
        <v>74</v>
      </c>
      <c r="S3" s="1" t="s">
        <v>75</v>
      </c>
      <c r="T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2021-10-16T01:25:44Z</dcterms:created>
  <dcterms:modified xsi:type="dcterms:W3CDTF">2021-10-16T01:41:05Z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08DD86B1AB944F8EB73303471D42C9A8</vt:lpwstr>
  </property>
  <property fmtid="{D5CDD505-2E9C-101B-9397-08002B2CF9AE}" pid="3" name="KSOProductBuildVer">
    <vt:lpwstr>2052-11.1.0.10938</vt:lpwstr>
  </property>
</Properties>
</file>