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<sst xmlns="http://schemas.openxmlformats.org/spreadsheetml/2006/main" count="1164" uniqueCount="336">
  <si>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</si>
  <si>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</si>
  <si>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</si>
  <si>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</si>
  <si>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</si>
  <si>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</si>
  <si>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</si>
  <si>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</si>
  <si>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</si>
  <si>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</si>
  <si>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</si>
  <si>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</si>
  <si>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</si>
  <si>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</si>
  <si>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</si>
  <si>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</si>
  <si>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</si>
  <si>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</si>
  <si>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</si>
  <si>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</si>
  <si>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</si>
  <si>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</si>
  <si>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</si>
  <si>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</si>
  <si>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</si>
  <si>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</si>
  <si>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</si>
  <si>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[上海]汉庭优佳酒店(上海虹桥中山西路店)(66021103)</t>
  </si>
  <si>
    <t>大床房&lt;双人入住&gt;&lt;内宾&gt;&lt;预付&gt;&lt;无早&gt;</t>
  </si>
  <si>
    <t>CNY</t>
  </si>
  <si>
    <t>赵健翌</t>
  </si>
  <si>
    <t>CA11323211016CNY</t>
  </si>
  <si>
    <t>未提现</t>
  </si>
  <si>
    <t>携程开票</t>
  </si>
  <si>
    <t>R8000462066152032001</t>
  </si>
  <si>
    <t>[苏州]苏州石湖金陵花园酒店(60985494)</t>
  </si>
  <si>
    <t>清新豪华大床房&lt;双人入住&gt;&lt;内宾&gt;&lt;预付&gt;&lt;双早&gt;</t>
  </si>
  <si>
    <t>饶冰</t>
  </si>
  <si>
    <t>[北京]汉庭酒店(北京西单店)(75219885)</t>
  </si>
  <si>
    <t>大床房A&lt;双人入住&gt;&lt;内宾&gt;&lt;预付&gt;&lt;双早&gt;</t>
  </si>
  <si>
    <t>吕红亮</t>
  </si>
  <si>
    <t>R1000315066497422001</t>
  </si>
  <si>
    <t>[广州]广州南站戴斯酒店(64224366)</t>
  </si>
  <si>
    <t>豪华复式景观套房&lt;双人入住&gt;&lt;内宾&gt;&lt;预付&gt;&lt;无早&gt;</t>
  </si>
  <si>
    <t>易顺平,蓝麒,王健辉</t>
  </si>
  <si>
    <t>[五台]贝壳酒店(五台山风景区店)(72922991)</t>
  </si>
  <si>
    <t>家庭房&lt;双人入住&gt;&lt;内宾&gt;&lt;预付&gt;&lt;无早&gt;</t>
  </si>
  <si>
    <t>李雪</t>
  </si>
  <si>
    <t>[重庆]城市便捷(重庆巴南万达广场店)(71583347)</t>
  </si>
  <si>
    <t>商务双床房&lt;双人入住&gt;&lt;内宾&gt;&lt;预付&gt;&lt;无早&gt;</t>
  </si>
  <si>
    <t>郭磊</t>
  </si>
  <si>
    <t>[太原]尚客优酒店(太原杏花岭区赛马场店)(75033094)</t>
  </si>
  <si>
    <t>豪华大床房&lt;双人入住&gt;&lt;内宾&gt;&lt;预付&gt;&lt;无早&gt;</t>
  </si>
  <si>
    <t>李瑚瑕</t>
  </si>
  <si>
    <t>[昆明]昆明长水机场云水星际大酒店(46118439)</t>
  </si>
  <si>
    <t>豪华双床房&lt;双人入住&gt;&lt;内宾&gt;&lt;预付&gt;&lt;无早&gt;</t>
  </si>
  <si>
    <t>王星满</t>
  </si>
  <si>
    <t>[昆山]格林豪泰(昆山国际会展店)(71451621)</t>
  </si>
  <si>
    <t>秦子超</t>
  </si>
  <si>
    <t>[东莞]城市便捷酒店(东莞大朗大井头地铁站店)(72816144)</t>
  </si>
  <si>
    <t>标准大床房&lt;双人入住&gt;&lt;内宾&gt;&lt;预付&gt;&lt;无早&gt;</t>
  </si>
  <si>
    <t>阿不都艾尼阿不都外力,陈建友</t>
  </si>
  <si>
    <t>[梅州]梅州印象田园酒店(57143074)</t>
  </si>
  <si>
    <t>豪华智能大床房&lt;双人入住&gt;&lt;内宾&gt;&lt;预付&gt;&lt;无早&gt;</t>
  </si>
  <si>
    <t>李威海</t>
  </si>
  <si>
    <t>[上海]维也纳酒店(上海浦东新国际博览金桥店)(64199115)</t>
  </si>
  <si>
    <t>吴遵祥</t>
  </si>
  <si>
    <t>acknowledge</t>
  </si>
  <si>
    <t>[贵阳]7天连锁酒店(贵阳花果园店)(66006591)</t>
  </si>
  <si>
    <t>高级大床房&lt;双人入住&gt;&lt;内宾&gt;&lt;预付&gt;&lt;无早&gt;</t>
  </si>
  <si>
    <t>陈茂燕</t>
  </si>
  <si>
    <t>取消</t>
  </si>
  <si>
    <t>[礼县]尚客优酒店（礼县铭峰鹭岛国际店）(79025537)</t>
  </si>
  <si>
    <t>时尚双床房&lt;双人入住&gt;&lt;内宾&gt;&lt;预付&gt;&lt;无早&gt;</t>
  </si>
  <si>
    <t>石之青</t>
  </si>
  <si>
    <t>[忻州]尚客优酒店(忻州人民医院店)(73295974)</t>
  </si>
  <si>
    <t>精品大床房&lt;双人入住&gt;&lt;内宾&gt;&lt;预付&gt;&lt;无早&gt;</t>
  </si>
  <si>
    <t>吴玉财</t>
  </si>
  <si>
    <t>[梅州]梅州英思廷酒店(80612726)</t>
  </si>
  <si>
    <t>廷悦双床房&lt;内宾&gt;&lt;无早&gt;</t>
  </si>
  <si>
    <t>卢锦龙</t>
  </si>
  <si>
    <t>[海阳]派酒店(海阳汽车站商业中心店)(71570907)</t>
  </si>
  <si>
    <t>惠选双床房&lt;双人入住&gt;&lt;内宾&gt;&lt;预付&gt;&lt;无早&gt;</t>
  </si>
  <si>
    <t>王鹏</t>
  </si>
  <si>
    <t>林东升</t>
  </si>
  <si>
    <t>冯超</t>
  </si>
  <si>
    <t>[安顺]安顺豪生温泉度假酒店(80625373)</t>
  </si>
  <si>
    <t>轻奢大床房&lt;双人入住&gt;&lt;中宾&gt;&lt;日历房套餐高价值&gt;&lt;双早&gt;&lt;新酒店礼盒&gt;</t>
  </si>
  <si>
    <t>刘义新</t>
  </si>
  <si>
    <t>[吴川]吴川鼎龙湾海洋主题公寓(71988433)</t>
  </si>
  <si>
    <t>180度全海景大床房&lt;双人入住&gt;&lt;内宾&gt;&lt;预付&gt;&lt;双早&gt;</t>
  </si>
  <si>
    <t>杨桂幸</t>
  </si>
  <si>
    <t>[盐城]格林豪泰(盐城万达广场店)(69082029)</t>
  </si>
  <si>
    <t>黄博</t>
  </si>
  <si>
    <t>[杭州]杭州东站智选假日酒店(60985516)</t>
  </si>
  <si>
    <t>标准双床房&lt;双人入住&gt;&lt;内宾&gt;&lt;预付&gt;&lt;无早&gt;</t>
  </si>
  <si>
    <t>洪扬</t>
  </si>
  <si>
    <t>[启东]启东银洲希尔顿逸林酒店(78197317)</t>
  </si>
  <si>
    <t>曹向荣</t>
  </si>
  <si>
    <t>[武汉]锦江都城酒店(武汉华科大光谷软件园酒店)(71582891)</t>
  </si>
  <si>
    <t>风雅商务房&lt;双人入住&gt;&lt;内宾&gt;&lt;预付&gt;&lt;无早&gt;</t>
  </si>
  <si>
    <t>苏永俊,陈辉,吴跃斌,马震千,郑少波</t>
  </si>
  <si>
    <t>[广州]岭南佳园连锁酒店(广州沿江东店)(60983612)</t>
  </si>
  <si>
    <t>陈俊</t>
  </si>
  <si>
    <t>[盐城]格雅酒店(盐城文港路火车站店)(72919186)</t>
  </si>
  <si>
    <t>徐超</t>
  </si>
  <si>
    <t>清音双床房&lt;双人入住&gt;&lt;中宾&gt;&lt;日历房套餐高价值&gt;&lt;双早&gt;&lt;新酒店礼盒&gt;</t>
  </si>
  <si>
    <t>余文华</t>
  </si>
  <si>
    <t>陈艳</t>
  </si>
  <si>
    <t>[抚州]尚客优连锁酒店(抚州临川区贸易广场店)(77244236)</t>
  </si>
  <si>
    <t>翟子瀚</t>
  </si>
  <si>
    <t>[亳州]亳州富力万达嘉华酒店(75070816)</t>
  </si>
  <si>
    <t>高级豪华双床房&lt;双人入住&gt;&lt;内宾&gt;&lt;预付&gt;&lt;双早&gt;</t>
  </si>
  <si>
    <t>王景平</t>
  </si>
  <si>
    <t>[金华]锦江之星(金华宾虹路店)(60983597)</t>
  </si>
  <si>
    <t>标准房C&lt;双人入住&gt;&lt;内宾&gt;&lt;预付&gt;&lt;无早&gt;</t>
  </si>
  <si>
    <t>董有田</t>
  </si>
  <si>
    <t>艾炯</t>
  </si>
  <si>
    <t>[乌鲁木齐]尚客优连锁酒店(乌鲁木齐店)(75017377)</t>
  </si>
  <si>
    <t>何亚岚</t>
  </si>
  <si>
    <t>[深圳]深圳智丽酒店(72988083)</t>
  </si>
  <si>
    <t>日式电影房&lt;双人入住&gt;&lt;内宾&gt;&lt;预付&gt;&lt;无早&gt;</t>
  </si>
  <si>
    <t>韦成玉</t>
  </si>
  <si>
    <t>[上海]上海森景大酒店(64223505)</t>
  </si>
  <si>
    <t>韩文钧</t>
  </si>
  <si>
    <t>豪庭大床房&lt;双人入住&gt;&lt;中宾&gt;&lt;日历房套餐高价值&gt;&lt;双早&gt;&lt;新酒店礼盒&gt;</t>
  </si>
  <si>
    <t>余翔</t>
  </si>
  <si>
    <t>[常州]格林豪泰(常州桃苑新都店)(70404476)</t>
  </si>
  <si>
    <t>单人房&lt;内宾&gt;&lt;双人入住&gt;&lt;预付&gt;&lt;无早&gt;</t>
  </si>
  <si>
    <t>于宁宁,曹国跃</t>
  </si>
  <si>
    <t>赔款</t>
  </si>
  <si>
    <t>[合肥]7天优品酒店(合肥三里街地铁站店)(22815645)</t>
  </si>
  <si>
    <t>精选特优房&lt;双人入住&gt;&lt;内宾&gt;&lt;预付&gt;&lt;无早&gt;</t>
  </si>
  <si>
    <t>张靖宇</t>
  </si>
  <si>
    <t>[天津]格林豪泰(天津古文化街店)(22815645)</t>
  </si>
  <si>
    <t>高级双床间&lt;双人入住&gt;&lt;内宾&gt;&lt;预付&gt;&lt;无早&gt;</t>
  </si>
  <si>
    <t>任国强</t>
  </si>
  <si>
    <t>任国威</t>
  </si>
  <si>
    <t>[杭州]海友酒店(杭州东站艮山西路店)(22815645)</t>
  </si>
  <si>
    <t>双床房&lt;双人入住&gt;&lt;内宾&gt;&lt;预付&gt;&lt;无早&gt;</t>
  </si>
  <si>
    <t>孙炯</t>
  </si>
  <si>
    <t>[桐乡]花筑·乌镇悦厢人文艺术客栈(22815645)</t>
  </si>
  <si>
    <t>清趣民宿大床房&lt;双人入住&gt;&lt;内宾&gt;&lt;预付&gt;&lt;双早&gt;</t>
  </si>
  <si>
    <t>蒋珂</t>
  </si>
  <si>
    <t>[上海]上海金地岚韵酒店(22815645)</t>
  </si>
  <si>
    <t>行政套房&lt;双人入住&gt;&lt;内宾&gt;&lt;预付&gt;&lt;双早&gt;</t>
  </si>
  <si>
    <t>刘庆</t>
  </si>
  <si>
    <t>[尚义]尚义金翼华彦快捷酒店(22815645)</t>
  </si>
  <si>
    <t>王小龙</t>
  </si>
  <si>
    <t>[常州]维也纳国际酒店(常州湖塘店)(22815645)</t>
  </si>
  <si>
    <t>林丹</t>
  </si>
  <si>
    <t>，</t>
  </si>
  <si>
    <t>202110121936100020</t>
  </si>
  <si>
    <t>房集</t>
  </si>
  <si>
    <t>202110121938540020</t>
  </si>
  <si>
    <t>202110121937480020</t>
  </si>
  <si>
    <t>202110122224240020</t>
  </si>
  <si>
    <t xml:space="preserve"> 本期扣款348元</t>
  </si>
  <si>
    <t>本期扣款435元</t>
  </si>
  <si>
    <t>本期扣款420元</t>
  </si>
  <si>
    <t>本期扣款1476元</t>
  </si>
  <si>
    <t>本期扣款7569元</t>
  </si>
  <si>
    <t>期扣款354元</t>
  </si>
  <si>
    <t>本期扣款984元</t>
  </si>
  <si>
    <t>A211016113215481</t>
  </si>
  <si>
    <t>A211016113309481</t>
  </si>
  <si>
    <t>A211016113617481</t>
  </si>
  <si>
    <t>i211016110850 房集：1431.4元</t>
  </si>
  <si>
    <t>CNY / HKD 当前参考汇率: 1.208602916</t>
  </si>
  <si>
    <t>总计：1781.42 CNY/
2153.03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</si>
  <si>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</si>
  <si>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</si>
  <si>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</si>
  <si>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</si>
  <si>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</si>
  <si>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</si>
  <si>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</si>
  <si>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</si>
  <si>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</si>
  <si>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</si>
  <si>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</si>
  <si>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</si>
  <si>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</si>
  <si>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</si>
  <si>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</si>
  <si>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</si>
  <si>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</si>
  <si>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2021-10-12</t>
  </si>
  <si>
    <t>2276427</t>
  </si>
  <si>
    <t>格林豪泰(常州桃苑新都店)</t>
  </si>
  <si>
    <t>2021-10-13</t>
  </si>
  <si>
    <t>退房日月结</t>
  </si>
  <si>
    <t>361.36</t>
  </si>
  <si>
    <t>RMB</t>
  </si>
  <si>
    <t>0</t>
  </si>
  <si>
    <t>0.00</t>
  </si>
  <si>
    <t>携程汇智国内直连</t>
  </si>
  <si>
    <t>2021-10-12 23:10:50</t>
  </si>
  <si>
    <t>否</t>
  </si>
  <si>
    <t>汇智国际旅游发展有限公司</t>
  </si>
  <si>
    <t>直连</t>
  </si>
  <si>
    <t>2276395</t>
  </si>
  <si>
    <t>上海森景大酒店</t>
  </si>
  <si>
    <t>236.33</t>
  </si>
  <si>
    <t>2021-10-12 22:00:48</t>
  </si>
  <si>
    <t>2276339</t>
  </si>
  <si>
    <t>深圳智丽（格盟）酒店</t>
  </si>
  <si>
    <t>292.55</t>
  </si>
  <si>
    <t>2021-10-12 20:07:24</t>
  </si>
  <si>
    <t>2276327</t>
  </si>
  <si>
    <t>尚客优连锁酒店（乌鲁木齐沙依巴克宝山路和枫雅居店 ）</t>
  </si>
  <si>
    <t>168.67</t>
  </si>
  <si>
    <t>2021-10-12 19:40:24</t>
  </si>
  <si>
    <t>2276322</t>
  </si>
  <si>
    <t>锦江之星(金华宾虹路店)</t>
  </si>
  <si>
    <t>155.42</t>
  </si>
  <si>
    <t>2021-10-12 19:28:43</t>
  </si>
  <si>
    <t>2276316</t>
  </si>
  <si>
    <t>亳州富力万达嘉华酒店</t>
  </si>
  <si>
    <t>545.49</t>
  </si>
  <si>
    <t>2021-10-12 19:29:32</t>
  </si>
  <si>
    <t>2276308</t>
  </si>
  <si>
    <t>2021-10-12 19:21:50</t>
  </si>
  <si>
    <t>2276290</t>
  </si>
  <si>
    <t>尚客优连锁酒店(抚州临川区贸易广场店)</t>
  </si>
  <si>
    <t>135.30</t>
  </si>
  <si>
    <t>2021-10-12 18:36:55</t>
  </si>
  <si>
    <t>2276277</t>
  </si>
  <si>
    <t>格雅酒店(盐城文港路火车站店)</t>
  </si>
  <si>
    <t>252.60</t>
  </si>
  <si>
    <t>2021-10-12 18:09:33</t>
  </si>
  <si>
    <t>2276264</t>
  </si>
  <si>
    <t>岭南佳园连锁酒店(广州沿江东店)</t>
  </si>
  <si>
    <t>236.20</t>
  </si>
  <si>
    <t>2021-10-12 17:41:58</t>
  </si>
  <si>
    <t>2276228</t>
  </si>
  <si>
    <t>锦江都城酒店(武汉光谷大道店)</t>
  </si>
  <si>
    <t>1515.80</t>
  </si>
  <si>
    <t>2021-10-12 16:25:41</t>
  </si>
  <si>
    <t>2276226</t>
  </si>
  <si>
    <t>启东银洲希尔顿逸林酒店</t>
  </si>
  <si>
    <t>678.59</t>
  </si>
  <si>
    <t>2021-10-12 16:19:12</t>
  </si>
  <si>
    <t>2276192</t>
  </si>
  <si>
    <t>杭州东站智选假日酒店</t>
  </si>
  <si>
    <t>392.58</t>
  </si>
  <si>
    <t>2021-10-12 15:09:14</t>
  </si>
  <si>
    <t>2276186</t>
  </si>
  <si>
    <t>格林豪泰(盐城万达广场店)</t>
  </si>
  <si>
    <t>142.48</t>
  </si>
  <si>
    <t>2021-10-12 15:00:09</t>
  </si>
  <si>
    <t>2276184</t>
  </si>
  <si>
    <t>吴川鼎龙湾海洋主题公寓</t>
  </si>
  <si>
    <t>152.73</t>
  </si>
  <si>
    <t>2021-10-12 14:52:56</t>
  </si>
  <si>
    <t>2276178</t>
  </si>
  <si>
    <t>安顺豪生温泉度假酒店</t>
  </si>
  <si>
    <t>379.13</t>
  </si>
  <si>
    <t>2021-10-12 15:00:41</t>
  </si>
  <si>
    <t>直采</t>
  </si>
  <si>
    <t>2276173</t>
  </si>
  <si>
    <t>尚客优酒店(忻州人民医院店)</t>
  </si>
  <si>
    <t>2021-10-12 14:30:13</t>
  </si>
  <si>
    <t>2276172</t>
  </si>
  <si>
    <t>2021-10-12 14:27:35</t>
  </si>
  <si>
    <t>2276169</t>
  </si>
  <si>
    <t>派酒店（海阳汽车站商业中心店）</t>
  </si>
  <si>
    <t>125.88</t>
  </si>
  <si>
    <t>2021-10-12 14:20:49</t>
  </si>
  <si>
    <t>2276165</t>
  </si>
  <si>
    <t>梅州英思廷酒店</t>
  </si>
  <si>
    <t>213.13</t>
  </si>
  <si>
    <t>2021-10-12 14:17:19</t>
  </si>
  <si>
    <t>2276155</t>
  </si>
  <si>
    <t>2021-10-12 13:57:12</t>
  </si>
  <si>
    <t>2276147</t>
  </si>
  <si>
    <t>尚客优酒店（礼县铭峰鹭岛国际店）</t>
  </si>
  <si>
    <t>151.70</t>
  </si>
  <si>
    <t>2021-10-12 13:39:53</t>
  </si>
  <si>
    <t>2276078</t>
  </si>
  <si>
    <t>维也纳酒店(上海浦东新国际博览金桥店)</t>
  </si>
  <si>
    <t>430.06</t>
  </si>
  <si>
    <t>2021-10-12 10:42:21</t>
  </si>
  <si>
    <t>2276048</t>
  </si>
  <si>
    <t>梅州印象田园酒店</t>
  </si>
  <si>
    <t>276.27</t>
  </si>
  <si>
    <t>2021-10-12 09:15:53</t>
  </si>
  <si>
    <t>2275988</t>
  </si>
  <si>
    <t>城市便捷酒店(东莞大朗大井头地铁站店)</t>
  </si>
  <si>
    <t>330.10</t>
  </si>
  <si>
    <t>2021-10-12 06:27:23</t>
  </si>
  <si>
    <t>2021-10-11</t>
  </si>
  <si>
    <t>2275769</t>
  </si>
  <si>
    <t>格林豪泰(昆山国际会展店)</t>
  </si>
  <si>
    <t>190.45</t>
  </si>
  <si>
    <t>2021-10-11 20:23:32</t>
  </si>
  <si>
    <t>2275742</t>
  </si>
  <si>
    <t>昆明长水机场云水星际大酒店</t>
  </si>
  <si>
    <t>214.68</t>
  </si>
  <si>
    <t>2021-10-11 19:39:40</t>
  </si>
  <si>
    <t>2275566</t>
  </si>
  <si>
    <t>尚客优酒店(太原杏花岭区赛马场店)</t>
  </si>
  <si>
    <t>160.93</t>
  </si>
  <si>
    <t>2021-10-11 12:10:52</t>
  </si>
  <si>
    <t>2275494</t>
  </si>
  <si>
    <t>城市便捷(重庆巴南万达广场店)</t>
  </si>
  <si>
    <t>376.10</t>
  </si>
  <si>
    <t>2021-10-11 07:52:06</t>
  </si>
  <si>
    <t>2021-10-10</t>
  </si>
  <si>
    <t>2275313</t>
  </si>
  <si>
    <t>贝壳酒店(五台山风景区店)</t>
  </si>
  <si>
    <t>322.64</t>
  </si>
  <si>
    <t>2021-10-10 19:41:02</t>
  </si>
  <si>
    <t>2275247</t>
  </si>
  <si>
    <t>广州南站戴斯酒店</t>
  </si>
  <si>
    <t>890.52</t>
  </si>
  <si>
    <t>2021-10-10 16:02:05</t>
  </si>
  <si>
    <t>2021-10-09</t>
  </si>
  <si>
    <t>2274856</t>
  </si>
  <si>
    <t>汉庭酒店(北京西单店)</t>
  </si>
  <si>
    <t>1198.03</t>
  </si>
  <si>
    <t>2021-10-09 15:30:24</t>
  </si>
  <si>
    <t>2021-10-08</t>
  </si>
  <si>
    <t>2274599</t>
  </si>
  <si>
    <t>苏州石湖金陵花园酒店</t>
  </si>
  <si>
    <t>616.30</t>
  </si>
  <si>
    <t>2021-10-08 22:39:13</t>
  </si>
  <si>
    <t>2274542</t>
  </si>
  <si>
    <t>格美酒店(合肥中国声谷店)</t>
  </si>
  <si>
    <t>宋朝阳</t>
  </si>
  <si>
    <t>2021-10-08 20:01:19</t>
  </si>
  <si>
    <t>2021-10-05</t>
  </si>
  <si>
    <t>2273201</t>
  </si>
  <si>
    <t>汉庭优佳酒店(上海虹桥中山西路店)</t>
  </si>
  <si>
    <t>277.61</t>
  </si>
  <si>
    <t>2021-10-05 15:33:55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</si>
</sst>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topLeftCell="A22" workbookViewId="0">
      <selection activeCell="A42" sqref="$A42:$XFD4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16472128109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44481</v>
      </c>
      <c r="G2" s="5">
        <v>44482</v>
      </c>
      <c r="H2" s="4">
        <v>1</v>
      </c>
      <c r="I2" s="4">
        <v>1</v>
      </c>
      <c r="J2" s="4">
        <v>1</v>
      </c>
      <c r="K2" s="4" t="s">
        <v>29</v>
      </c>
      <c r="L2" s="4">
        <v>277.61</v>
      </c>
      <c r="M2" s="4">
        <v>277.61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44474</v>
      </c>
      <c r="S2" s="5">
        <v>44485</v>
      </c>
      <c r="T2" s="4" t="s">
        <v>33</v>
      </c>
      <c r="U2" s="4">
        <v>277.61</v>
      </c>
      <c r="V2" s="4">
        <v>0</v>
      </c>
      <c r="W2" s="4">
        <v>0</v>
      </c>
      <c r="X2" s="4">
        <v>2273201</v>
      </c>
      <c r="Y2" s="4" t="s">
        <v>34</v>
      </c>
    </row>
    <row r="3" s="4" customFormat="1" spans="1:24">
      <c r="A3" s="4">
        <v>16497947006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44481</v>
      </c>
      <c r="G3" s="5">
        <v>44482</v>
      </c>
      <c r="H3" s="4">
        <v>1</v>
      </c>
      <c r="I3" s="4">
        <v>1</v>
      </c>
      <c r="J3" s="4">
        <v>1</v>
      </c>
      <c r="K3" s="4" t="s">
        <v>29</v>
      </c>
      <c r="L3" s="4">
        <v>616.3</v>
      </c>
      <c r="M3" s="4">
        <v>616.3</v>
      </c>
      <c r="N3" s="4" t="s">
        <v>37</v>
      </c>
      <c r="O3" s="4" t="s">
        <v>31</v>
      </c>
      <c r="P3" s="4" t="s">
        <v>32</v>
      </c>
      <c r="Q3" s="4">
        <v>0</v>
      </c>
      <c r="R3" s="6">
        <v>44477</v>
      </c>
      <c r="S3" s="5">
        <v>44485</v>
      </c>
      <c r="T3" s="4" t="s">
        <v>33</v>
      </c>
      <c r="U3" s="4">
        <v>616.3</v>
      </c>
      <c r="V3" s="4">
        <v>0</v>
      </c>
      <c r="W3" s="4">
        <v>0</v>
      </c>
      <c r="X3" s="4">
        <v>2274599</v>
      </c>
    </row>
    <row r="4" s="4" customFormat="1" spans="1:25">
      <c r="A4" s="4">
        <v>16503986853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44479</v>
      </c>
      <c r="G4" s="5">
        <v>44482</v>
      </c>
      <c r="H4" s="4">
        <v>1</v>
      </c>
      <c r="I4" s="4">
        <v>3</v>
      </c>
      <c r="J4" s="4">
        <v>3</v>
      </c>
      <c r="K4" s="4" t="s">
        <v>29</v>
      </c>
      <c r="L4" s="4">
        <v>1198.03</v>
      </c>
      <c r="M4" s="4">
        <v>1198.03</v>
      </c>
      <c r="N4" s="4" t="s">
        <v>40</v>
      </c>
      <c r="O4" s="4" t="s">
        <v>31</v>
      </c>
      <c r="P4" s="4" t="s">
        <v>32</v>
      </c>
      <c r="Q4" s="4">
        <v>0</v>
      </c>
      <c r="R4" s="6">
        <v>44478</v>
      </c>
      <c r="S4" s="5">
        <v>44485</v>
      </c>
      <c r="T4" s="4" t="s">
        <v>33</v>
      </c>
      <c r="U4" s="4">
        <v>1198.03</v>
      </c>
      <c r="V4" s="4">
        <v>0</v>
      </c>
      <c r="W4" s="4">
        <v>0</v>
      </c>
      <c r="X4" s="4">
        <v>2274856</v>
      </c>
      <c r="Y4" s="4" t="s">
        <v>41</v>
      </c>
    </row>
    <row r="5" s="4" customFormat="1" spans="1:25">
      <c r="A5" s="4">
        <v>16511172535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44481</v>
      </c>
      <c r="G5" s="5">
        <v>44482</v>
      </c>
      <c r="H5" s="4">
        <v>3</v>
      </c>
      <c r="I5" s="4">
        <v>1</v>
      </c>
      <c r="J5" s="4">
        <v>3</v>
      </c>
      <c r="K5" s="4" t="s">
        <v>29</v>
      </c>
      <c r="L5" s="4">
        <v>890.52</v>
      </c>
      <c r="M5" s="4">
        <v>890.52</v>
      </c>
      <c r="N5" s="4" t="s">
        <v>44</v>
      </c>
      <c r="O5" s="4" t="s">
        <v>31</v>
      </c>
      <c r="P5" s="4" t="s">
        <v>32</v>
      </c>
      <c r="Q5" s="4">
        <v>0</v>
      </c>
      <c r="R5" s="6">
        <v>44479</v>
      </c>
      <c r="S5" s="5">
        <v>44485</v>
      </c>
      <c r="T5" s="4" t="s">
        <v>33</v>
      </c>
      <c r="U5" s="4">
        <v>890.52</v>
      </c>
      <c r="V5" s="4">
        <v>0</v>
      </c>
      <c r="W5" s="4">
        <v>0</v>
      </c>
      <c r="X5" s="4">
        <v>2275247</v>
      </c>
      <c r="Y5" s="4">
        <v>628380340</v>
      </c>
    </row>
    <row r="6" s="4" customFormat="1" spans="1:23">
      <c r="A6" s="4">
        <v>16512190059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44481</v>
      </c>
      <c r="G6" s="5">
        <v>44482</v>
      </c>
      <c r="H6" s="4">
        <v>1</v>
      </c>
      <c r="I6" s="4">
        <v>1</v>
      </c>
      <c r="J6" s="4">
        <v>1</v>
      </c>
      <c r="K6" s="4" t="s">
        <v>29</v>
      </c>
      <c r="L6" s="4">
        <v>322.64</v>
      </c>
      <c r="M6" s="4">
        <v>322.64</v>
      </c>
      <c r="N6" s="4" t="s">
        <v>47</v>
      </c>
      <c r="O6" s="4" t="s">
        <v>31</v>
      </c>
      <c r="P6" s="4" t="s">
        <v>32</v>
      </c>
      <c r="Q6" s="4">
        <v>0</v>
      </c>
      <c r="R6" s="6">
        <v>44479</v>
      </c>
      <c r="S6" s="5">
        <v>44485</v>
      </c>
      <c r="T6" s="4" t="s">
        <v>33</v>
      </c>
      <c r="U6" s="4">
        <v>322.64</v>
      </c>
      <c r="V6" s="4">
        <v>0</v>
      </c>
      <c r="W6" s="4">
        <v>0</v>
      </c>
    </row>
    <row r="7" s="4" customFormat="1" spans="1:24">
      <c r="A7" s="4">
        <v>16513613047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44480</v>
      </c>
      <c r="G7" s="5">
        <v>44482</v>
      </c>
      <c r="H7" s="4">
        <v>1</v>
      </c>
      <c r="I7" s="4">
        <v>2</v>
      </c>
      <c r="J7" s="4">
        <v>2</v>
      </c>
      <c r="K7" s="4" t="s">
        <v>29</v>
      </c>
      <c r="L7" s="4">
        <v>376.1</v>
      </c>
      <c r="M7" s="4">
        <v>376.1</v>
      </c>
      <c r="N7" s="4" t="s">
        <v>50</v>
      </c>
      <c r="O7" s="4" t="s">
        <v>31</v>
      </c>
      <c r="P7" s="4" t="s">
        <v>32</v>
      </c>
      <c r="Q7" s="4">
        <v>0</v>
      </c>
      <c r="R7" s="6">
        <v>44480</v>
      </c>
      <c r="S7" s="5">
        <v>44485</v>
      </c>
      <c r="T7" s="4" t="s">
        <v>33</v>
      </c>
      <c r="U7" s="4">
        <v>376.1</v>
      </c>
      <c r="V7" s="4">
        <v>0</v>
      </c>
      <c r="W7" s="4">
        <v>0</v>
      </c>
      <c r="X7" s="4">
        <v>2275494</v>
      </c>
    </row>
    <row r="8" s="4" customFormat="1" spans="1:23">
      <c r="A8" s="4">
        <v>16514581594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44481</v>
      </c>
      <c r="G8" s="5">
        <v>44482</v>
      </c>
      <c r="H8" s="4">
        <v>1</v>
      </c>
      <c r="I8" s="4">
        <v>1</v>
      </c>
      <c r="J8" s="4">
        <v>1</v>
      </c>
      <c r="K8" s="4" t="s">
        <v>29</v>
      </c>
      <c r="L8" s="4">
        <v>160.93</v>
      </c>
      <c r="M8" s="4">
        <v>160.93</v>
      </c>
      <c r="N8" s="4" t="s">
        <v>53</v>
      </c>
      <c r="O8" s="4" t="s">
        <v>31</v>
      </c>
      <c r="P8" s="4" t="s">
        <v>32</v>
      </c>
      <c r="Q8" s="4">
        <v>0</v>
      </c>
      <c r="R8" s="6">
        <v>44480</v>
      </c>
      <c r="S8" s="5">
        <v>44485</v>
      </c>
      <c r="T8" s="4" t="s">
        <v>33</v>
      </c>
      <c r="U8" s="4">
        <v>160.93</v>
      </c>
      <c r="V8" s="4">
        <v>0</v>
      </c>
      <c r="W8" s="4">
        <v>0</v>
      </c>
    </row>
    <row r="9" s="4" customFormat="1" spans="1:24">
      <c r="A9" s="4">
        <v>16520324066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44481</v>
      </c>
      <c r="G9" s="5">
        <v>44482</v>
      </c>
      <c r="H9" s="4">
        <v>1</v>
      </c>
      <c r="I9" s="4">
        <v>1</v>
      </c>
      <c r="J9" s="4">
        <v>1</v>
      </c>
      <c r="K9" s="4" t="s">
        <v>29</v>
      </c>
      <c r="L9" s="4">
        <v>214.68</v>
      </c>
      <c r="M9" s="4">
        <v>214.68</v>
      </c>
      <c r="N9" s="4" t="s">
        <v>56</v>
      </c>
      <c r="O9" s="4" t="s">
        <v>31</v>
      </c>
      <c r="P9" s="4" t="s">
        <v>32</v>
      </c>
      <c r="Q9" s="4">
        <v>0</v>
      </c>
      <c r="R9" s="6">
        <v>44480</v>
      </c>
      <c r="S9" s="5">
        <v>44485</v>
      </c>
      <c r="T9" s="4" t="s">
        <v>33</v>
      </c>
      <c r="U9" s="4">
        <v>214.68</v>
      </c>
      <c r="V9" s="4">
        <v>0</v>
      </c>
      <c r="W9" s="4">
        <v>0</v>
      </c>
      <c r="X9" s="4">
        <v>2275742</v>
      </c>
    </row>
    <row r="10" s="4" customFormat="1" spans="1:24">
      <c r="A10" s="4">
        <v>16520557919</v>
      </c>
      <c r="B10" s="4" t="s">
        <v>25</v>
      </c>
      <c r="C10" s="4" t="s">
        <v>26</v>
      </c>
      <c r="D10" s="4" t="s">
        <v>57</v>
      </c>
      <c r="E10" s="4" t="s">
        <v>49</v>
      </c>
      <c r="F10" s="5">
        <v>44481</v>
      </c>
      <c r="G10" s="5">
        <v>44482</v>
      </c>
      <c r="H10" s="4">
        <v>1</v>
      </c>
      <c r="I10" s="4">
        <v>1</v>
      </c>
      <c r="J10" s="4">
        <v>1</v>
      </c>
      <c r="K10" s="4" t="s">
        <v>29</v>
      </c>
      <c r="L10" s="4">
        <v>190.45</v>
      </c>
      <c r="M10" s="4">
        <v>190.45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44480</v>
      </c>
      <c r="S10" s="5">
        <v>44485</v>
      </c>
      <c r="T10" s="4" t="s">
        <v>33</v>
      </c>
      <c r="U10" s="4">
        <v>190.45</v>
      </c>
      <c r="V10" s="4">
        <v>0</v>
      </c>
      <c r="W10" s="4">
        <v>0</v>
      </c>
      <c r="X10" s="4">
        <v>2275769</v>
      </c>
    </row>
    <row r="11" s="4" customFormat="1" spans="1:23">
      <c r="A11" s="4">
        <v>16521852428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44481</v>
      </c>
      <c r="G11" s="5">
        <v>44482</v>
      </c>
      <c r="H11" s="4">
        <v>2</v>
      </c>
      <c r="I11" s="4">
        <v>1</v>
      </c>
      <c r="J11" s="4">
        <v>2</v>
      </c>
      <c r="K11" s="4" t="s">
        <v>29</v>
      </c>
      <c r="L11" s="4">
        <v>330.1</v>
      </c>
      <c r="M11" s="4">
        <v>330.1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44481</v>
      </c>
      <c r="S11" s="5">
        <v>44485</v>
      </c>
      <c r="T11" s="4" t="s">
        <v>33</v>
      </c>
      <c r="U11" s="4">
        <v>330.1</v>
      </c>
      <c r="V11" s="4">
        <v>0</v>
      </c>
      <c r="W11" s="4">
        <v>0</v>
      </c>
    </row>
    <row r="12" s="4" customFormat="1" spans="1:23">
      <c r="A12" s="4">
        <v>16522106514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44481</v>
      </c>
      <c r="G12" s="5">
        <v>44482</v>
      </c>
      <c r="H12" s="4">
        <v>1</v>
      </c>
      <c r="I12" s="4">
        <v>1</v>
      </c>
      <c r="J12" s="4">
        <v>1</v>
      </c>
      <c r="K12" s="4" t="s">
        <v>29</v>
      </c>
      <c r="L12" s="4">
        <v>276.27</v>
      </c>
      <c r="M12" s="4">
        <v>276.27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44481</v>
      </c>
      <c r="S12" s="5">
        <v>44485</v>
      </c>
      <c r="T12" s="4" t="s">
        <v>33</v>
      </c>
      <c r="U12" s="4">
        <v>276.27</v>
      </c>
      <c r="V12" s="4">
        <v>0</v>
      </c>
      <c r="W12" s="4">
        <v>0</v>
      </c>
    </row>
    <row r="13" s="4" customFormat="1" spans="1:25">
      <c r="A13" s="4">
        <v>16522469989</v>
      </c>
      <c r="B13" s="4" t="s">
        <v>25</v>
      </c>
      <c r="C13" s="4" t="s">
        <v>26</v>
      </c>
      <c r="D13" s="4" t="s">
        <v>65</v>
      </c>
      <c r="E13" s="4" t="s">
        <v>52</v>
      </c>
      <c r="F13" s="5">
        <v>44481</v>
      </c>
      <c r="G13" s="5">
        <v>44482</v>
      </c>
      <c r="H13" s="4">
        <v>1</v>
      </c>
      <c r="I13" s="4">
        <v>1</v>
      </c>
      <c r="J13" s="4">
        <v>1</v>
      </c>
      <c r="K13" s="4" t="s">
        <v>29</v>
      </c>
      <c r="L13" s="4">
        <v>430.06</v>
      </c>
      <c r="M13" s="4">
        <v>430.06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44481</v>
      </c>
      <c r="S13" s="5">
        <v>44485</v>
      </c>
      <c r="T13" s="4" t="s">
        <v>33</v>
      </c>
      <c r="U13" s="4">
        <v>430.06</v>
      </c>
      <c r="V13" s="4">
        <v>0</v>
      </c>
      <c r="W13" s="4">
        <v>0</v>
      </c>
      <c r="X13" s="4">
        <v>2276078</v>
      </c>
      <c r="Y13" s="4" t="s">
        <v>67</v>
      </c>
    </row>
    <row r="14" s="4" customFormat="1" spans="1:24">
      <c r="A14" s="4">
        <v>16522479249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44481</v>
      </c>
      <c r="G14" s="5">
        <v>44482</v>
      </c>
      <c r="H14" s="4">
        <v>1</v>
      </c>
      <c r="I14" s="4">
        <v>1</v>
      </c>
      <c r="J14" s="4">
        <v>1</v>
      </c>
      <c r="K14" s="4" t="s">
        <v>29</v>
      </c>
      <c r="L14" s="4">
        <v>125.34</v>
      </c>
      <c r="M14" s="4">
        <v>125.34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44481</v>
      </c>
      <c r="S14" s="5">
        <v>44485</v>
      </c>
      <c r="T14" s="4" t="s">
        <v>33</v>
      </c>
      <c r="U14" s="4">
        <v>125.34</v>
      </c>
      <c r="V14" s="4">
        <v>0</v>
      </c>
      <c r="W14" s="4">
        <v>0</v>
      </c>
      <c r="X14" s="4">
        <v>2276081</v>
      </c>
    </row>
    <row r="15" s="4" customFormat="1" spans="1:24">
      <c r="A15" s="4">
        <v>16522479249</v>
      </c>
      <c r="B15" s="4" t="s">
        <v>25</v>
      </c>
      <c r="C15" s="4" t="s">
        <v>71</v>
      </c>
      <c r="D15" s="4" t="s">
        <v>68</v>
      </c>
      <c r="E15" s="4" t="s">
        <v>69</v>
      </c>
      <c r="F15" s="5">
        <v>44481</v>
      </c>
      <c r="G15" s="5">
        <v>44482</v>
      </c>
      <c r="H15" s="4">
        <v>1</v>
      </c>
      <c r="I15" s="4">
        <v>1</v>
      </c>
      <c r="J15" s="4">
        <v>1</v>
      </c>
      <c r="K15" s="4" t="s">
        <v>29</v>
      </c>
      <c r="L15" s="4">
        <v>-125.34</v>
      </c>
      <c r="M15" s="4">
        <v>-125.34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44481</v>
      </c>
      <c r="S15" s="5">
        <v>44485</v>
      </c>
      <c r="T15" s="4" t="s">
        <v>33</v>
      </c>
      <c r="U15" s="4">
        <v>-125.34</v>
      </c>
      <c r="V15" s="4">
        <v>0</v>
      </c>
      <c r="W15" s="4">
        <v>0</v>
      </c>
      <c r="X15" s="4">
        <v>2276081</v>
      </c>
    </row>
    <row r="16" s="4" customFormat="1" spans="1:23">
      <c r="A16" s="4">
        <v>16523406001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44481</v>
      </c>
      <c r="G16" s="5">
        <v>44482</v>
      </c>
      <c r="H16" s="4">
        <v>1</v>
      </c>
      <c r="I16" s="4">
        <v>1</v>
      </c>
      <c r="J16" s="4">
        <v>1</v>
      </c>
      <c r="K16" s="4" t="s">
        <v>29</v>
      </c>
      <c r="L16" s="4">
        <v>151.7</v>
      </c>
      <c r="M16" s="4">
        <v>151.7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44481</v>
      </c>
      <c r="S16" s="5">
        <v>44485</v>
      </c>
      <c r="T16" s="4" t="s">
        <v>33</v>
      </c>
      <c r="U16" s="4">
        <v>151.7</v>
      </c>
      <c r="V16" s="4">
        <v>0</v>
      </c>
      <c r="W16" s="4">
        <v>0</v>
      </c>
    </row>
    <row r="17" s="4" customFormat="1" spans="1:24">
      <c r="A17" s="4">
        <v>16523494407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44481</v>
      </c>
      <c r="G17" s="5">
        <v>44482</v>
      </c>
      <c r="H17" s="4">
        <v>1</v>
      </c>
      <c r="I17" s="4">
        <v>1</v>
      </c>
      <c r="J17" s="4">
        <v>1</v>
      </c>
      <c r="K17" s="4" t="s">
        <v>29</v>
      </c>
      <c r="L17" s="4">
        <v>135.3</v>
      </c>
      <c r="M17" s="4">
        <v>135.3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44481</v>
      </c>
      <c r="S17" s="5">
        <v>44485</v>
      </c>
      <c r="T17" s="4" t="s">
        <v>33</v>
      </c>
      <c r="U17" s="4">
        <v>135.3</v>
      </c>
      <c r="V17" s="4">
        <v>0</v>
      </c>
      <c r="W17" s="4">
        <v>0</v>
      </c>
      <c r="X17" s="4">
        <v>2276155</v>
      </c>
    </row>
    <row r="18" s="4" customFormat="1" spans="1:24">
      <c r="A18" s="4">
        <v>16523597886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44481</v>
      </c>
      <c r="G18" s="5">
        <v>44482</v>
      </c>
      <c r="H18" s="4">
        <v>1</v>
      </c>
      <c r="I18" s="4">
        <v>1</v>
      </c>
      <c r="J18" s="4">
        <v>1</v>
      </c>
      <c r="K18" s="4" t="s">
        <v>29</v>
      </c>
      <c r="L18" s="4">
        <v>213.13</v>
      </c>
      <c r="M18" s="4">
        <v>213.13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44481</v>
      </c>
      <c r="S18" s="5">
        <v>44485</v>
      </c>
      <c r="T18" s="4" t="s">
        <v>33</v>
      </c>
      <c r="U18" s="4">
        <v>213.13</v>
      </c>
      <c r="V18" s="4">
        <v>0</v>
      </c>
      <c r="W18" s="4">
        <v>0</v>
      </c>
      <c r="X18" s="4">
        <v>2276165</v>
      </c>
    </row>
    <row r="19" s="4" customFormat="1" spans="1:25">
      <c r="A19" s="4">
        <v>16523610877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44481</v>
      </c>
      <c r="G19" s="5">
        <v>44482</v>
      </c>
      <c r="H19" s="4">
        <v>1</v>
      </c>
      <c r="I19" s="4">
        <v>1</v>
      </c>
      <c r="J19" s="4">
        <v>1</v>
      </c>
      <c r="K19" s="4" t="s">
        <v>29</v>
      </c>
      <c r="L19" s="4">
        <v>125.88</v>
      </c>
      <c r="M19" s="4">
        <v>125.88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44481</v>
      </c>
      <c r="S19" s="5">
        <v>44485</v>
      </c>
      <c r="T19" s="4" t="s">
        <v>33</v>
      </c>
      <c r="U19" s="4">
        <v>125.88</v>
      </c>
      <c r="V19" s="4">
        <v>0</v>
      </c>
      <c r="W19" s="4">
        <v>0</v>
      </c>
      <c r="X19" s="4">
        <v>2276169</v>
      </c>
      <c r="Y19" s="4">
        <v>103939604234</v>
      </c>
    </row>
    <row r="20" s="4" customFormat="1" spans="1:23">
      <c r="A20" s="4">
        <v>16523646239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44481</v>
      </c>
      <c r="G20" s="5">
        <v>44482</v>
      </c>
      <c r="H20" s="4">
        <v>1</v>
      </c>
      <c r="I20" s="4">
        <v>1</v>
      </c>
      <c r="J20" s="4">
        <v>1</v>
      </c>
      <c r="K20" s="4" t="s">
        <v>29</v>
      </c>
      <c r="L20" s="4">
        <v>135.3</v>
      </c>
      <c r="M20" s="4">
        <v>135.3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44481</v>
      </c>
      <c r="S20" s="5">
        <v>44485</v>
      </c>
      <c r="T20" s="4" t="s">
        <v>33</v>
      </c>
      <c r="U20" s="4">
        <v>135.3</v>
      </c>
      <c r="V20" s="4">
        <v>0</v>
      </c>
      <c r="W20" s="4">
        <v>0</v>
      </c>
    </row>
    <row r="21" s="4" customFormat="1" spans="1:24">
      <c r="A21" s="4">
        <v>16527448547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44481</v>
      </c>
      <c r="G21" s="5">
        <v>44482</v>
      </c>
      <c r="H21" s="4">
        <v>1</v>
      </c>
      <c r="I21" s="4">
        <v>1</v>
      </c>
      <c r="J21" s="4">
        <v>1</v>
      </c>
      <c r="K21" s="4" t="s">
        <v>29</v>
      </c>
      <c r="L21" s="4">
        <v>135.3</v>
      </c>
      <c r="M21" s="4">
        <v>135.3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44481</v>
      </c>
      <c r="S21" s="5">
        <v>44485</v>
      </c>
      <c r="T21" s="4" t="s">
        <v>33</v>
      </c>
      <c r="U21" s="4">
        <v>135.3</v>
      </c>
      <c r="V21" s="4">
        <v>0</v>
      </c>
      <c r="W21" s="4">
        <v>0</v>
      </c>
      <c r="X21" s="4">
        <v>2276173</v>
      </c>
    </row>
    <row r="22" s="4" customFormat="1" spans="1:25">
      <c r="A22" s="4">
        <v>16527653496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44481</v>
      </c>
      <c r="G22" s="5">
        <v>44482</v>
      </c>
      <c r="H22" s="4">
        <v>1</v>
      </c>
      <c r="I22" s="4">
        <v>1</v>
      </c>
      <c r="J22" s="4">
        <v>1</v>
      </c>
      <c r="K22" s="4" t="s">
        <v>29</v>
      </c>
      <c r="L22" s="4">
        <v>379.13</v>
      </c>
      <c r="M22" s="4">
        <v>379.13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44481</v>
      </c>
      <c r="S22" s="5">
        <v>44485</v>
      </c>
      <c r="T22" s="4" t="s">
        <v>33</v>
      </c>
      <c r="U22" s="4">
        <v>379.13</v>
      </c>
      <c r="V22" s="4">
        <v>0</v>
      </c>
      <c r="W22" s="4">
        <v>0</v>
      </c>
      <c r="X22" s="4">
        <v>2276178</v>
      </c>
      <c r="Y22" s="4">
        <v>1211233</v>
      </c>
    </row>
    <row r="23" s="4" customFormat="1" spans="1:23">
      <c r="A23" s="4">
        <v>16527762320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44481</v>
      </c>
      <c r="G23" s="5">
        <v>44482</v>
      </c>
      <c r="H23" s="4">
        <v>1</v>
      </c>
      <c r="I23" s="4">
        <v>1</v>
      </c>
      <c r="J23" s="4">
        <v>1</v>
      </c>
      <c r="K23" s="4" t="s">
        <v>29</v>
      </c>
      <c r="L23" s="4">
        <v>152.73</v>
      </c>
      <c r="M23" s="4">
        <v>152.73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44481</v>
      </c>
      <c r="S23" s="5">
        <v>44485</v>
      </c>
      <c r="T23" s="4" t="s">
        <v>33</v>
      </c>
      <c r="U23" s="4">
        <v>152.73</v>
      </c>
      <c r="V23" s="4">
        <v>0</v>
      </c>
      <c r="W23" s="4">
        <v>0</v>
      </c>
    </row>
    <row r="24" s="4" customFormat="1" spans="1:23">
      <c r="A24" s="4">
        <v>16527848068</v>
      </c>
      <c r="B24" s="4" t="s">
        <v>25</v>
      </c>
      <c r="C24" s="4" t="s">
        <v>26</v>
      </c>
      <c r="D24" s="4" t="s">
        <v>92</v>
      </c>
      <c r="E24" s="4" t="s">
        <v>28</v>
      </c>
      <c r="F24" s="5">
        <v>44481</v>
      </c>
      <c r="G24" s="5">
        <v>44482</v>
      </c>
      <c r="H24" s="4">
        <v>1</v>
      </c>
      <c r="I24" s="4">
        <v>1</v>
      </c>
      <c r="J24" s="4">
        <v>1</v>
      </c>
      <c r="K24" s="4" t="s">
        <v>29</v>
      </c>
      <c r="L24" s="4">
        <v>142.48</v>
      </c>
      <c r="M24" s="4">
        <v>142.48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44481</v>
      </c>
      <c r="S24" s="5">
        <v>44485</v>
      </c>
      <c r="T24" s="4" t="s">
        <v>33</v>
      </c>
      <c r="U24" s="4">
        <v>142.48</v>
      </c>
      <c r="V24" s="4">
        <v>0</v>
      </c>
      <c r="W24" s="4">
        <v>0</v>
      </c>
    </row>
    <row r="25" s="4" customFormat="1" spans="1:24">
      <c r="A25" s="4">
        <v>16527946431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44481</v>
      </c>
      <c r="G25" s="5">
        <v>44482</v>
      </c>
      <c r="H25" s="4">
        <v>1</v>
      </c>
      <c r="I25" s="4">
        <v>1</v>
      </c>
      <c r="J25" s="4">
        <v>1</v>
      </c>
      <c r="K25" s="4" t="s">
        <v>29</v>
      </c>
      <c r="L25" s="4">
        <v>392.58</v>
      </c>
      <c r="M25" s="4">
        <v>392.58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44481</v>
      </c>
      <c r="S25" s="5">
        <v>44485</v>
      </c>
      <c r="T25" s="4" t="s">
        <v>33</v>
      </c>
      <c r="U25" s="4">
        <v>392.58</v>
      </c>
      <c r="V25" s="4">
        <v>0</v>
      </c>
      <c r="W25" s="4">
        <v>0</v>
      </c>
      <c r="X25" s="4">
        <v>2276192</v>
      </c>
    </row>
    <row r="26" s="4" customFormat="1" spans="1:24">
      <c r="A26" s="4">
        <v>16528606714</v>
      </c>
      <c r="B26" s="4" t="s">
        <v>25</v>
      </c>
      <c r="C26" s="4" t="s">
        <v>26</v>
      </c>
      <c r="D26" s="4" t="s">
        <v>97</v>
      </c>
      <c r="E26" s="4" t="s">
        <v>55</v>
      </c>
      <c r="F26" s="5">
        <v>44481</v>
      </c>
      <c r="G26" s="5">
        <v>44482</v>
      </c>
      <c r="H26" s="4">
        <v>1</v>
      </c>
      <c r="I26" s="4">
        <v>1</v>
      </c>
      <c r="J26" s="4">
        <v>1</v>
      </c>
      <c r="K26" s="4" t="s">
        <v>29</v>
      </c>
      <c r="L26" s="4">
        <v>678.59</v>
      </c>
      <c r="M26" s="4">
        <v>678.59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44481</v>
      </c>
      <c r="S26" s="5">
        <v>44485</v>
      </c>
      <c r="T26" s="4" t="s">
        <v>33</v>
      </c>
      <c r="U26" s="4">
        <v>678.59</v>
      </c>
      <c r="V26" s="4">
        <v>0</v>
      </c>
      <c r="W26" s="4">
        <v>0</v>
      </c>
      <c r="X26" s="4">
        <v>2276226</v>
      </c>
    </row>
    <row r="27" s="4" customFormat="1" spans="1:25">
      <c r="A27" s="4">
        <v>16528650547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44481</v>
      </c>
      <c r="G27" s="5">
        <v>44482</v>
      </c>
      <c r="H27" s="4">
        <v>5</v>
      </c>
      <c r="I27" s="4">
        <v>1</v>
      </c>
      <c r="J27" s="4">
        <v>5</v>
      </c>
      <c r="K27" s="4" t="s">
        <v>29</v>
      </c>
      <c r="L27" s="4">
        <v>1515.8</v>
      </c>
      <c r="M27" s="4">
        <v>1515.8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44481</v>
      </c>
      <c r="S27" s="5">
        <v>44485</v>
      </c>
      <c r="T27" s="4" t="s">
        <v>33</v>
      </c>
      <c r="U27" s="4">
        <v>1515.8</v>
      </c>
      <c r="V27" s="4">
        <v>0</v>
      </c>
      <c r="W27" s="4">
        <v>0</v>
      </c>
      <c r="X27" s="4">
        <v>2276228</v>
      </c>
      <c r="Y27" s="4">
        <v>103939989914</v>
      </c>
    </row>
    <row r="28" s="4" customFormat="1" spans="1:23">
      <c r="A28" s="4">
        <v>16529159815</v>
      </c>
      <c r="B28" s="4" t="s">
        <v>25</v>
      </c>
      <c r="C28" s="4" t="s">
        <v>26</v>
      </c>
      <c r="D28" s="4" t="s">
        <v>102</v>
      </c>
      <c r="E28" s="4" t="s">
        <v>69</v>
      </c>
      <c r="F28" s="5">
        <v>44481</v>
      </c>
      <c r="G28" s="5">
        <v>44482</v>
      </c>
      <c r="H28" s="4">
        <v>1</v>
      </c>
      <c r="I28" s="4">
        <v>1</v>
      </c>
      <c r="J28" s="4">
        <v>1</v>
      </c>
      <c r="K28" s="4" t="s">
        <v>29</v>
      </c>
      <c r="L28" s="4">
        <v>236.2</v>
      </c>
      <c r="M28" s="4">
        <v>236.2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44481</v>
      </c>
      <c r="S28" s="5">
        <v>44485</v>
      </c>
      <c r="T28" s="4" t="s">
        <v>33</v>
      </c>
      <c r="U28" s="4">
        <v>236.2</v>
      </c>
      <c r="V28" s="4">
        <v>0</v>
      </c>
      <c r="W28" s="4">
        <v>0</v>
      </c>
    </row>
    <row r="29" s="4" customFormat="1" spans="1:23">
      <c r="A29" s="4">
        <v>16529341718</v>
      </c>
      <c r="B29" s="4" t="s">
        <v>25</v>
      </c>
      <c r="C29" s="4" t="s">
        <v>26</v>
      </c>
      <c r="D29" s="4" t="s">
        <v>104</v>
      </c>
      <c r="E29" s="4" t="s">
        <v>55</v>
      </c>
      <c r="F29" s="5">
        <v>44481</v>
      </c>
      <c r="G29" s="5">
        <v>44482</v>
      </c>
      <c r="H29" s="4">
        <v>1</v>
      </c>
      <c r="I29" s="4">
        <v>1</v>
      </c>
      <c r="J29" s="4">
        <v>1</v>
      </c>
      <c r="K29" s="4" t="s">
        <v>29</v>
      </c>
      <c r="L29" s="4">
        <v>252.6</v>
      </c>
      <c r="M29" s="4">
        <v>252.6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44481</v>
      </c>
      <c r="S29" s="5">
        <v>44485</v>
      </c>
      <c r="T29" s="4" t="s">
        <v>33</v>
      </c>
      <c r="U29" s="4">
        <v>252.6</v>
      </c>
      <c r="V29" s="4">
        <v>0</v>
      </c>
      <c r="W29" s="4">
        <v>0</v>
      </c>
    </row>
    <row r="30" s="4" customFormat="1" spans="1:25">
      <c r="A30" s="4">
        <v>16529468969</v>
      </c>
      <c r="B30" s="4" t="s">
        <v>25</v>
      </c>
      <c r="C30" s="4" t="s">
        <v>26</v>
      </c>
      <c r="D30" s="4" t="s">
        <v>86</v>
      </c>
      <c r="E30" s="4" t="s">
        <v>106</v>
      </c>
      <c r="F30" s="5">
        <v>44481</v>
      </c>
      <c r="G30" s="5">
        <v>44482</v>
      </c>
      <c r="H30" s="4">
        <v>1</v>
      </c>
      <c r="I30" s="4">
        <v>1</v>
      </c>
      <c r="J30" s="4">
        <v>1</v>
      </c>
      <c r="K30" s="4" t="s">
        <v>29</v>
      </c>
      <c r="L30" s="4">
        <v>342.55</v>
      </c>
      <c r="M30" s="4">
        <v>342.55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44481</v>
      </c>
      <c r="S30" s="5">
        <v>44485</v>
      </c>
      <c r="T30" s="4" t="s">
        <v>33</v>
      </c>
      <c r="U30" s="4">
        <v>342.55</v>
      </c>
      <c r="V30" s="4">
        <v>0</v>
      </c>
      <c r="W30" s="4">
        <v>0</v>
      </c>
      <c r="X30" s="4"/>
      <c r="Y30" s="4">
        <v>1211891</v>
      </c>
    </row>
    <row r="31" s="4" customFormat="1" spans="1:25">
      <c r="A31" s="4">
        <v>16529482734</v>
      </c>
      <c r="B31" s="4" t="s">
        <v>25</v>
      </c>
      <c r="C31" s="4" t="s">
        <v>26</v>
      </c>
      <c r="D31" s="4" t="s">
        <v>86</v>
      </c>
      <c r="E31" s="4" t="s">
        <v>87</v>
      </c>
      <c r="F31" s="5">
        <v>44481</v>
      </c>
      <c r="G31" s="5">
        <v>44482</v>
      </c>
      <c r="H31" s="4">
        <v>1</v>
      </c>
      <c r="I31" s="4">
        <v>1</v>
      </c>
      <c r="J31" s="4">
        <v>1</v>
      </c>
      <c r="K31" s="4" t="s">
        <v>29</v>
      </c>
      <c r="L31" s="4">
        <v>357.85</v>
      </c>
      <c r="M31" s="4">
        <v>357.85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44481</v>
      </c>
      <c r="S31" s="5">
        <v>44485</v>
      </c>
      <c r="T31" s="4" t="s">
        <v>33</v>
      </c>
      <c r="U31" s="4">
        <v>357.85</v>
      </c>
      <c r="V31" s="4">
        <v>0</v>
      </c>
      <c r="W31" s="4">
        <v>0</v>
      </c>
      <c r="X31" s="4"/>
      <c r="Y31" s="4">
        <v>1211895</v>
      </c>
    </row>
    <row r="32" s="4" customFormat="1" spans="1:25">
      <c r="A32" s="4">
        <v>16529492759</v>
      </c>
      <c r="B32" s="4" t="s">
        <v>25</v>
      </c>
      <c r="C32" s="4" t="s">
        <v>26</v>
      </c>
      <c r="D32" s="4" t="s">
        <v>86</v>
      </c>
      <c r="E32" s="4" t="s">
        <v>87</v>
      </c>
      <c r="F32" s="5">
        <v>44481</v>
      </c>
      <c r="G32" s="5">
        <v>44482</v>
      </c>
      <c r="H32" s="4">
        <v>1</v>
      </c>
      <c r="I32" s="4">
        <v>1</v>
      </c>
      <c r="J32" s="4">
        <v>1</v>
      </c>
      <c r="K32" s="4" t="s">
        <v>29</v>
      </c>
      <c r="L32" s="4">
        <v>357.85</v>
      </c>
      <c r="M32" s="4">
        <v>357.85</v>
      </c>
      <c r="N32" s="4" t="s">
        <v>108</v>
      </c>
      <c r="O32" s="4" t="s">
        <v>31</v>
      </c>
      <c r="P32" s="4" t="s">
        <v>32</v>
      </c>
      <c r="Q32" s="4">
        <v>0</v>
      </c>
      <c r="R32" s="6">
        <v>44481</v>
      </c>
      <c r="S32" s="5">
        <v>44485</v>
      </c>
      <c r="T32" s="4" t="s">
        <v>33</v>
      </c>
      <c r="U32" s="4">
        <v>357.85</v>
      </c>
      <c r="V32" s="4">
        <v>0</v>
      </c>
      <c r="W32" s="4">
        <v>0</v>
      </c>
      <c r="X32" s="4"/>
      <c r="Y32" s="4">
        <v>1211900</v>
      </c>
    </row>
    <row r="33" s="4" customFormat="1" spans="1:24">
      <c r="A33" s="4">
        <v>16529517383</v>
      </c>
      <c r="B33" s="4" t="s">
        <v>25</v>
      </c>
      <c r="C33" s="4" t="s">
        <v>26</v>
      </c>
      <c r="D33" s="4" t="s">
        <v>109</v>
      </c>
      <c r="E33" s="4" t="s">
        <v>60</v>
      </c>
      <c r="F33" s="5">
        <v>44481</v>
      </c>
      <c r="G33" s="5">
        <v>44482</v>
      </c>
      <c r="H33" s="4">
        <v>1</v>
      </c>
      <c r="I33" s="4">
        <v>1</v>
      </c>
      <c r="J33" s="4">
        <v>1</v>
      </c>
      <c r="K33" s="4" t="s">
        <v>29</v>
      </c>
      <c r="L33" s="4">
        <v>135.3</v>
      </c>
      <c r="M33" s="4">
        <v>135.3</v>
      </c>
      <c r="N33" s="4" t="s">
        <v>110</v>
      </c>
      <c r="O33" s="4" t="s">
        <v>31</v>
      </c>
      <c r="P33" s="4" t="s">
        <v>32</v>
      </c>
      <c r="Q33" s="4">
        <v>0</v>
      </c>
      <c r="R33" s="6">
        <v>44481</v>
      </c>
      <c r="S33" s="5">
        <v>44485</v>
      </c>
      <c r="T33" s="4" t="s">
        <v>33</v>
      </c>
      <c r="U33" s="4">
        <v>135.3</v>
      </c>
      <c r="V33" s="4">
        <v>0</v>
      </c>
      <c r="W33" s="4">
        <v>0</v>
      </c>
      <c r="X33" s="4">
        <v>2276290</v>
      </c>
    </row>
    <row r="34" s="4" customFormat="1" spans="1:24">
      <c r="A34" s="4">
        <v>16529761670</v>
      </c>
      <c r="B34" s="4" t="s">
        <v>25</v>
      </c>
      <c r="C34" s="4" t="s">
        <v>26</v>
      </c>
      <c r="D34" s="4" t="s">
        <v>111</v>
      </c>
      <c r="E34" s="4" t="s">
        <v>112</v>
      </c>
      <c r="F34" s="5">
        <v>44481</v>
      </c>
      <c r="G34" s="5">
        <v>44482</v>
      </c>
      <c r="H34" s="4">
        <v>1</v>
      </c>
      <c r="I34" s="4">
        <v>1</v>
      </c>
      <c r="J34" s="4">
        <v>1</v>
      </c>
      <c r="K34" s="4" t="s">
        <v>29</v>
      </c>
      <c r="L34" s="4">
        <v>545.49</v>
      </c>
      <c r="M34" s="4">
        <v>545.49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44481</v>
      </c>
      <c r="S34" s="5">
        <v>44485</v>
      </c>
      <c r="T34" s="4" t="s">
        <v>33</v>
      </c>
      <c r="U34" s="4">
        <v>545.49</v>
      </c>
      <c r="V34" s="4">
        <v>0</v>
      </c>
      <c r="W34" s="4">
        <v>0</v>
      </c>
      <c r="X34" s="4">
        <v>2276308</v>
      </c>
    </row>
    <row r="35" s="4" customFormat="1" spans="1:25">
      <c r="A35" s="4">
        <v>16529827710</v>
      </c>
      <c r="B35" s="4" t="s">
        <v>25</v>
      </c>
      <c r="C35" s="4" t="s">
        <v>26</v>
      </c>
      <c r="D35" s="4" t="s">
        <v>114</v>
      </c>
      <c r="E35" s="4" t="s">
        <v>115</v>
      </c>
      <c r="F35" s="5">
        <v>44481</v>
      </c>
      <c r="G35" s="5">
        <v>44482</v>
      </c>
      <c r="H35" s="4">
        <v>1</v>
      </c>
      <c r="I35" s="4">
        <v>1</v>
      </c>
      <c r="J35" s="4">
        <v>1</v>
      </c>
      <c r="K35" s="4" t="s">
        <v>29</v>
      </c>
      <c r="L35" s="4">
        <v>155.42</v>
      </c>
      <c r="M35" s="4">
        <v>155.42</v>
      </c>
      <c r="N35" s="4" t="s">
        <v>116</v>
      </c>
      <c r="O35" s="4" t="s">
        <v>31</v>
      </c>
      <c r="P35" s="4" t="s">
        <v>32</v>
      </c>
      <c r="Q35" s="4">
        <v>0</v>
      </c>
      <c r="R35" s="6">
        <v>44481</v>
      </c>
      <c r="S35" s="5">
        <v>44485</v>
      </c>
      <c r="T35" s="4" t="s">
        <v>33</v>
      </c>
      <c r="U35" s="4">
        <v>155.42</v>
      </c>
      <c r="V35" s="4">
        <v>0</v>
      </c>
      <c r="W35" s="4">
        <v>0</v>
      </c>
      <c r="X35" s="4">
        <v>2276322</v>
      </c>
      <c r="Y35" s="4">
        <v>103940637074</v>
      </c>
    </row>
    <row r="36" s="4" customFormat="1" spans="1:23">
      <c r="A36" s="4">
        <v>16529799042</v>
      </c>
      <c r="B36" s="4" t="s">
        <v>25</v>
      </c>
      <c r="C36" s="4" t="s">
        <v>26</v>
      </c>
      <c r="D36" s="4" t="s">
        <v>111</v>
      </c>
      <c r="E36" s="4" t="s">
        <v>112</v>
      </c>
      <c r="F36" s="5">
        <v>44481</v>
      </c>
      <c r="G36" s="5">
        <v>44482</v>
      </c>
      <c r="H36" s="4">
        <v>1</v>
      </c>
      <c r="I36" s="4">
        <v>1</v>
      </c>
      <c r="J36" s="4">
        <v>1</v>
      </c>
      <c r="K36" s="4" t="s">
        <v>29</v>
      </c>
      <c r="L36" s="4">
        <v>545.49</v>
      </c>
      <c r="M36" s="4">
        <v>545.49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44481</v>
      </c>
      <c r="S36" s="5">
        <v>44485</v>
      </c>
      <c r="T36" s="4" t="s">
        <v>33</v>
      </c>
      <c r="U36" s="4">
        <v>545.49</v>
      </c>
      <c r="V36" s="4">
        <v>0</v>
      </c>
      <c r="W36" s="4">
        <v>0</v>
      </c>
    </row>
    <row r="37" s="4" customFormat="1" spans="1:24">
      <c r="A37" s="4">
        <v>16529894196</v>
      </c>
      <c r="B37" s="4" t="s">
        <v>25</v>
      </c>
      <c r="C37" s="4" t="s">
        <v>26</v>
      </c>
      <c r="D37" s="4" t="s">
        <v>118</v>
      </c>
      <c r="E37" s="4" t="s">
        <v>60</v>
      </c>
      <c r="F37" s="5">
        <v>44481</v>
      </c>
      <c r="G37" s="5">
        <v>44482</v>
      </c>
      <c r="H37" s="4">
        <v>1</v>
      </c>
      <c r="I37" s="4">
        <v>1</v>
      </c>
      <c r="J37" s="4">
        <v>1</v>
      </c>
      <c r="K37" s="4" t="s">
        <v>29</v>
      </c>
      <c r="L37" s="4">
        <v>168.67</v>
      </c>
      <c r="M37" s="4">
        <v>168.67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44481</v>
      </c>
      <c r="S37" s="5">
        <v>44485</v>
      </c>
      <c r="T37" s="4" t="s">
        <v>33</v>
      </c>
      <c r="U37" s="4">
        <v>168.67</v>
      </c>
      <c r="V37" s="4">
        <v>0</v>
      </c>
      <c r="W37" s="4">
        <v>0</v>
      </c>
      <c r="X37" s="4">
        <v>2276327</v>
      </c>
    </row>
    <row r="38" s="4" customFormat="1" spans="1:24">
      <c r="A38" s="4">
        <v>16530040384</v>
      </c>
      <c r="B38" s="4" t="s">
        <v>25</v>
      </c>
      <c r="C38" s="4" t="s">
        <v>26</v>
      </c>
      <c r="D38" s="4" t="s">
        <v>120</v>
      </c>
      <c r="E38" s="4" t="s">
        <v>121</v>
      </c>
      <c r="F38" s="5">
        <v>44481</v>
      </c>
      <c r="G38" s="5">
        <v>44482</v>
      </c>
      <c r="H38" s="4">
        <v>1</v>
      </c>
      <c r="I38" s="4">
        <v>1</v>
      </c>
      <c r="J38" s="4">
        <v>1</v>
      </c>
      <c r="K38" s="4" t="s">
        <v>29</v>
      </c>
      <c r="L38" s="4">
        <v>292.55</v>
      </c>
      <c r="M38" s="4">
        <v>292.55</v>
      </c>
      <c r="N38" s="4" t="s">
        <v>122</v>
      </c>
      <c r="O38" s="4" t="s">
        <v>31</v>
      </c>
      <c r="P38" s="4" t="s">
        <v>32</v>
      </c>
      <c r="Q38" s="4">
        <v>0</v>
      </c>
      <c r="R38" s="6">
        <v>44481</v>
      </c>
      <c r="S38" s="5">
        <v>44485</v>
      </c>
      <c r="T38" s="4" t="s">
        <v>33</v>
      </c>
      <c r="U38" s="4">
        <v>292.55</v>
      </c>
      <c r="V38" s="4">
        <v>0</v>
      </c>
      <c r="W38" s="4">
        <v>0</v>
      </c>
      <c r="X38" s="4">
        <v>2276339</v>
      </c>
    </row>
    <row r="39" s="4" customFormat="1" spans="1:23">
      <c r="A39" s="4">
        <v>16530656999</v>
      </c>
      <c r="B39" s="4" t="s">
        <v>25</v>
      </c>
      <c r="C39" s="4" t="s">
        <v>26</v>
      </c>
      <c r="D39" s="4" t="s">
        <v>123</v>
      </c>
      <c r="E39" s="4" t="s">
        <v>49</v>
      </c>
      <c r="F39" s="5">
        <v>44481</v>
      </c>
      <c r="G39" s="5">
        <v>44482</v>
      </c>
      <c r="H39" s="4">
        <v>1</v>
      </c>
      <c r="I39" s="4">
        <v>1</v>
      </c>
      <c r="J39" s="4">
        <v>1</v>
      </c>
      <c r="K39" s="4" t="s">
        <v>29</v>
      </c>
      <c r="L39" s="4">
        <v>236.33</v>
      </c>
      <c r="M39" s="4">
        <v>236.33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44481</v>
      </c>
      <c r="S39" s="5">
        <v>44485</v>
      </c>
      <c r="T39" s="4" t="s">
        <v>33</v>
      </c>
      <c r="U39" s="4">
        <v>236.33</v>
      </c>
      <c r="V39" s="4">
        <v>0</v>
      </c>
      <c r="W39" s="4">
        <v>0</v>
      </c>
    </row>
    <row r="40" s="4" customFormat="1" spans="1:25">
      <c r="A40" s="4">
        <v>16530720535</v>
      </c>
      <c r="B40" s="4" t="s">
        <v>25</v>
      </c>
      <c r="C40" s="4" t="s">
        <v>26</v>
      </c>
      <c r="D40" s="4" t="s">
        <v>86</v>
      </c>
      <c r="E40" s="4" t="s">
        <v>125</v>
      </c>
      <c r="F40" s="5">
        <v>44481</v>
      </c>
      <c r="G40" s="5">
        <v>44482</v>
      </c>
      <c r="H40" s="4">
        <v>1</v>
      </c>
      <c r="I40" s="4">
        <v>1</v>
      </c>
      <c r="J40" s="4">
        <v>1</v>
      </c>
      <c r="K40" s="4" t="s">
        <v>29</v>
      </c>
      <c r="L40" s="4">
        <v>373.15</v>
      </c>
      <c r="M40" s="4">
        <v>373.15</v>
      </c>
      <c r="N40" s="4" t="s">
        <v>126</v>
      </c>
      <c r="O40" s="4" t="s">
        <v>31</v>
      </c>
      <c r="P40" s="4" t="s">
        <v>32</v>
      </c>
      <c r="Q40" s="4">
        <v>0</v>
      </c>
      <c r="R40" s="6">
        <v>44481</v>
      </c>
      <c r="S40" s="5">
        <v>44485</v>
      </c>
      <c r="T40" s="4" t="s">
        <v>33</v>
      </c>
      <c r="U40" s="4">
        <v>373.15</v>
      </c>
      <c r="V40" s="4">
        <v>0</v>
      </c>
      <c r="W40" s="4">
        <v>0</v>
      </c>
      <c r="X40" s="4"/>
      <c r="Y40" s="4">
        <v>1212718</v>
      </c>
    </row>
    <row r="41" s="4" customFormat="1" spans="1:24">
      <c r="A41" s="4">
        <v>16530971086</v>
      </c>
      <c r="B41" s="4" t="s">
        <v>25</v>
      </c>
      <c r="C41" s="4" t="s">
        <v>26</v>
      </c>
      <c r="D41" s="4" t="s">
        <v>127</v>
      </c>
      <c r="E41" s="4" t="s">
        <v>128</v>
      </c>
      <c r="F41" s="5">
        <v>44481</v>
      </c>
      <c r="G41" s="5">
        <v>44482</v>
      </c>
      <c r="H41" s="4">
        <v>2</v>
      </c>
      <c r="I41" s="4">
        <v>1</v>
      </c>
      <c r="J41" s="4">
        <v>2</v>
      </c>
      <c r="K41" s="4" t="s">
        <v>29</v>
      </c>
      <c r="L41" s="4">
        <v>361.36</v>
      </c>
      <c r="M41" s="4">
        <v>361.36</v>
      </c>
      <c r="N41" s="4" t="s">
        <v>129</v>
      </c>
      <c r="O41" s="4" t="s">
        <v>31</v>
      </c>
      <c r="P41" s="4" t="s">
        <v>32</v>
      </c>
      <c r="Q41" s="4">
        <v>0</v>
      </c>
      <c r="R41" s="6">
        <v>44481</v>
      </c>
      <c r="S41" s="5">
        <v>44485</v>
      </c>
      <c r="T41" s="4" t="s">
        <v>33</v>
      </c>
      <c r="U41" s="4">
        <v>361.36</v>
      </c>
      <c r="V41" s="4">
        <v>0</v>
      </c>
      <c r="W41" s="4">
        <v>0</v>
      </c>
      <c r="X41" s="4">
        <v>2276427</v>
      </c>
    </row>
    <row r="42" s="4" customFormat="1" spans="1:24">
      <c r="A42" s="4">
        <v>16275673373</v>
      </c>
      <c r="B42" s="4" t="s">
        <v>25</v>
      </c>
      <c r="C42" s="4" t="s">
        <v>130</v>
      </c>
      <c r="D42" s="4" t="s">
        <v>131</v>
      </c>
      <c r="E42" s="4" t="s">
        <v>132</v>
      </c>
      <c r="F42" s="5">
        <v>44452</v>
      </c>
      <c r="G42" s="5">
        <v>44453</v>
      </c>
      <c r="H42" s="4">
        <v>1</v>
      </c>
      <c r="I42" s="4">
        <v>1</v>
      </c>
      <c r="J42" s="4">
        <v>1</v>
      </c>
      <c r="K42" s="4" t="s">
        <v>29</v>
      </c>
      <c r="L42" s="4">
        <v>-348</v>
      </c>
      <c r="M42" s="4">
        <v>-348</v>
      </c>
      <c r="N42" s="4" t="s">
        <v>133</v>
      </c>
      <c r="O42" s="4" t="s">
        <v>31</v>
      </c>
      <c r="P42" s="4" t="s">
        <v>32</v>
      </c>
      <c r="Q42" s="4">
        <v>0</v>
      </c>
      <c r="R42" s="6">
        <v>44452</v>
      </c>
      <c r="S42" s="5">
        <v>44485</v>
      </c>
      <c r="T42" s="4"/>
      <c r="U42" s="4">
        <v>0</v>
      </c>
      <c r="V42" s="4">
        <v>0</v>
      </c>
      <c r="W42" s="4">
        <v>0</v>
      </c>
      <c r="X42" s="4">
        <v>2252256</v>
      </c>
    </row>
    <row r="43" s="4" customFormat="1" spans="1:24">
      <c r="A43" s="4">
        <v>16251046820</v>
      </c>
      <c r="B43" s="4" t="s">
        <v>25</v>
      </c>
      <c r="C43" s="4" t="s">
        <v>130</v>
      </c>
      <c r="D43" s="4" t="s">
        <v>134</v>
      </c>
      <c r="E43" s="4" t="s">
        <v>135</v>
      </c>
      <c r="F43" s="5">
        <v>44449</v>
      </c>
      <c r="G43" s="5">
        <v>44450</v>
      </c>
      <c r="H43" s="4">
        <v>1</v>
      </c>
      <c r="I43" s="4">
        <v>1</v>
      </c>
      <c r="J43" s="4">
        <v>1</v>
      </c>
      <c r="K43" s="4" t="s">
        <v>29</v>
      </c>
      <c r="L43" s="4">
        <v>-435</v>
      </c>
      <c r="M43" s="4">
        <v>-435</v>
      </c>
      <c r="N43" s="4" t="s">
        <v>136</v>
      </c>
      <c r="O43" s="4" t="s">
        <v>31</v>
      </c>
      <c r="P43" s="4" t="s">
        <v>32</v>
      </c>
      <c r="Q43" s="4">
        <v>0</v>
      </c>
      <c r="R43" s="6">
        <v>44449</v>
      </c>
      <c r="S43" s="5">
        <v>44485</v>
      </c>
      <c r="T43" s="4"/>
      <c r="U43" s="4">
        <v>0</v>
      </c>
      <c r="V43" s="4">
        <v>0</v>
      </c>
      <c r="W43" s="4">
        <v>0</v>
      </c>
      <c r="X43" s="4">
        <v>2248920</v>
      </c>
    </row>
    <row r="44" s="4" customFormat="1" spans="1:24">
      <c r="A44" s="4">
        <v>16251051873</v>
      </c>
      <c r="B44" s="4" t="s">
        <v>25</v>
      </c>
      <c r="C44" s="4" t="s">
        <v>130</v>
      </c>
      <c r="D44" s="4" t="s">
        <v>134</v>
      </c>
      <c r="E44" s="4" t="s">
        <v>135</v>
      </c>
      <c r="F44" s="5">
        <v>44449</v>
      </c>
      <c r="G44" s="5">
        <v>44450</v>
      </c>
      <c r="H44" s="4">
        <v>1</v>
      </c>
      <c r="I44" s="4">
        <v>1</v>
      </c>
      <c r="J44" s="4">
        <v>1</v>
      </c>
      <c r="K44" s="4" t="s">
        <v>29</v>
      </c>
      <c r="L44" s="4">
        <v>-435</v>
      </c>
      <c r="M44" s="4">
        <v>-435</v>
      </c>
      <c r="N44" s="4" t="s">
        <v>137</v>
      </c>
      <c r="O44" s="4" t="s">
        <v>31</v>
      </c>
      <c r="P44" s="4" t="s">
        <v>32</v>
      </c>
      <c r="Q44" s="4">
        <v>0</v>
      </c>
      <c r="R44" s="6">
        <v>44449</v>
      </c>
      <c r="S44" s="5">
        <v>44485</v>
      </c>
      <c r="T44" s="4"/>
      <c r="U44" s="4">
        <v>0</v>
      </c>
      <c r="V44" s="4">
        <v>0</v>
      </c>
      <c r="W44" s="4">
        <v>0</v>
      </c>
      <c r="X44" s="4">
        <v>2248922</v>
      </c>
    </row>
    <row r="45" s="4" customFormat="1" spans="1:24">
      <c r="A45" s="4">
        <v>16385538535</v>
      </c>
      <c r="B45" s="4" t="s">
        <v>25</v>
      </c>
      <c r="C45" s="4" t="s">
        <v>130</v>
      </c>
      <c r="D45" s="4" t="s">
        <v>138</v>
      </c>
      <c r="E45" s="4" t="s">
        <v>139</v>
      </c>
      <c r="F45" s="5">
        <v>44466</v>
      </c>
      <c r="G45" s="5">
        <v>44467</v>
      </c>
      <c r="H45" s="4">
        <v>1</v>
      </c>
      <c r="I45" s="4">
        <v>1</v>
      </c>
      <c r="J45" s="4">
        <v>1</v>
      </c>
      <c r="K45" s="4" t="s">
        <v>29</v>
      </c>
      <c r="L45" s="4">
        <v>-420</v>
      </c>
      <c r="M45" s="4">
        <v>-420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44466</v>
      </c>
      <c r="S45" s="5">
        <v>44485</v>
      </c>
      <c r="T45" s="4"/>
      <c r="U45" s="4">
        <v>0</v>
      </c>
      <c r="V45" s="4">
        <v>0</v>
      </c>
      <c r="W45" s="4">
        <v>0</v>
      </c>
      <c r="X45" s="4">
        <v>2266473</v>
      </c>
    </row>
    <row r="46" s="4" customFormat="1" spans="1:24">
      <c r="A46" s="4">
        <v>16285981210</v>
      </c>
      <c r="B46" s="4" t="s">
        <v>25</v>
      </c>
      <c r="C46" s="4" t="s">
        <v>130</v>
      </c>
      <c r="D46" s="4" t="s">
        <v>141</v>
      </c>
      <c r="E46" s="4" t="s">
        <v>142</v>
      </c>
      <c r="F46" s="5">
        <v>44464</v>
      </c>
      <c r="G46" s="5">
        <v>44465</v>
      </c>
      <c r="H46" s="4">
        <v>1</v>
      </c>
      <c r="I46" s="4">
        <v>1</v>
      </c>
      <c r="J46" s="4">
        <v>1</v>
      </c>
      <c r="K46" s="4" t="s">
        <v>29</v>
      </c>
      <c r="L46" s="4">
        <v>-1476</v>
      </c>
      <c r="M46" s="4">
        <v>-1476</v>
      </c>
      <c r="N46" s="4" t="s">
        <v>143</v>
      </c>
      <c r="O46" s="4" t="s">
        <v>31</v>
      </c>
      <c r="P46" s="4" t="s">
        <v>32</v>
      </c>
      <c r="Q46" s="4">
        <v>0</v>
      </c>
      <c r="R46" s="6">
        <v>44453</v>
      </c>
      <c r="S46" s="5">
        <v>44485</v>
      </c>
      <c r="T46" s="4"/>
      <c r="U46" s="4">
        <v>0</v>
      </c>
      <c r="V46" s="4">
        <v>0</v>
      </c>
      <c r="W46" s="4">
        <v>0</v>
      </c>
      <c r="X46" s="4">
        <v>2253737</v>
      </c>
    </row>
    <row r="47" s="4" customFormat="1" spans="1:24">
      <c r="A47" s="4">
        <v>16386582481</v>
      </c>
      <c r="B47" s="4" t="s">
        <v>25</v>
      </c>
      <c r="C47" s="4" t="s">
        <v>130</v>
      </c>
      <c r="D47" s="4" t="s">
        <v>144</v>
      </c>
      <c r="E47" s="4" t="s">
        <v>145</v>
      </c>
      <c r="F47" s="5">
        <v>44470</v>
      </c>
      <c r="G47" s="5">
        <v>44471</v>
      </c>
      <c r="H47" s="4">
        <v>1</v>
      </c>
      <c r="I47" s="4">
        <v>1</v>
      </c>
      <c r="J47" s="4">
        <v>1</v>
      </c>
      <c r="K47" s="4" t="s">
        <v>29</v>
      </c>
      <c r="L47" s="4">
        <v>-7569</v>
      </c>
      <c r="M47" s="4">
        <v>-7569</v>
      </c>
      <c r="N47" s="4" t="s">
        <v>146</v>
      </c>
      <c r="O47" s="4" t="s">
        <v>31</v>
      </c>
      <c r="P47" s="4" t="s">
        <v>32</v>
      </c>
      <c r="Q47" s="4">
        <v>0</v>
      </c>
      <c r="R47" s="6">
        <v>44466</v>
      </c>
      <c r="S47" s="5">
        <v>44485</v>
      </c>
      <c r="T47" s="4"/>
      <c r="U47" s="4">
        <v>0</v>
      </c>
      <c r="V47" s="4">
        <v>0</v>
      </c>
      <c r="W47" s="4">
        <v>0</v>
      </c>
      <c r="X47" s="4">
        <v>2266671</v>
      </c>
    </row>
    <row r="48" s="4" customFormat="1" spans="1:24">
      <c r="A48" s="4">
        <v>16342157585</v>
      </c>
      <c r="B48" s="4" t="s">
        <v>25</v>
      </c>
      <c r="C48" s="4" t="s">
        <v>130</v>
      </c>
      <c r="D48" s="4" t="s">
        <v>147</v>
      </c>
      <c r="E48" s="4" t="s">
        <v>28</v>
      </c>
      <c r="F48" s="5">
        <v>44461</v>
      </c>
      <c r="G48" s="5">
        <v>44462</v>
      </c>
      <c r="H48" s="4">
        <v>1</v>
      </c>
      <c r="I48" s="4">
        <v>1</v>
      </c>
      <c r="J48" s="4">
        <v>1</v>
      </c>
      <c r="K48" s="4" t="s">
        <v>29</v>
      </c>
      <c r="L48" s="4">
        <v>-354</v>
      </c>
      <c r="M48" s="4">
        <v>-354</v>
      </c>
      <c r="N48" s="4" t="s">
        <v>148</v>
      </c>
      <c r="O48" s="4" t="s">
        <v>31</v>
      </c>
      <c r="P48" s="4" t="s">
        <v>32</v>
      </c>
      <c r="Q48" s="4">
        <v>0</v>
      </c>
      <c r="R48" s="6">
        <v>44461</v>
      </c>
      <c r="S48" s="5">
        <v>44485</v>
      </c>
      <c r="T48" s="4"/>
      <c r="U48" s="4">
        <v>0</v>
      </c>
      <c r="V48" s="4">
        <v>0</v>
      </c>
      <c r="W48" s="4">
        <v>0</v>
      </c>
      <c r="X48" s="4">
        <v>2261491</v>
      </c>
    </row>
    <row r="49" s="4" customFormat="1" spans="1:24">
      <c r="A49" s="4">
        <v>16288753407</v>
      </c>
      <c r="B49" s="4" t="s">
        <v>25</v>
      </c>
      <c r="C49" s="4" t="s">
        <v>130</v>
      </c>
      <c r="D49" s="4" t="s">
        <v>149</v>
      </c>
      <c r="E49" s="4" t="s">
        <v>69</v>
      </c>
      <c r="F49" s="5">
        <v>44454</v>
      </c>
      <c r="G49" s="5">
        <v>44455</v>
      </c>
      <c r="H49" s="4">
        <v>1</v>
      </c>
      <c r="I49" s="4">
        <v>1</v>
      </c>
      <c r="J49" s="4">
        <v>1</v>
      </c>
      <c r="K49" s="4" t="s">
        <v>29</v>
      </c>
      <c r="L49" s="4">
        <v>-984</v>
      </c>
      <c r="M49" s="4">
        <v>-984</v>
      </c>
      <c r="N49" s="4" t="s">
        <v>150</v>
      </c>
      <c r="O49" s="4" t="s">
        <v>31</v>
      </c>
      <c r="P49" s="4" t="s">
        <v>32</v>
      </c>
      <c r="Q49" s="4">
        <v>0</v>
      </c>
      <c r="R49" s="6">
        <v>44454</v>
      </c>
      <c r="S49" s="5">
        <v>44485</v>
      </c>
      <c r="T49" s="4"/>
      <c r="U49" s="4">
        <v>0</v>
      </c>
      <c r="V49" s="4">
        <v>0</v>
      </c>
      <c r="W49" s="4">
        <v>0</v>
      </c>
      <c r="X49" s="4">
        <v>2254208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topLeftCell="A22" workbookViewId="0">
      <selection activeCell="I60" sqref="I60"/>
    </sheetView>
  </sheetViews>
  <sheetFormatPr defaultColWidth="9" defaultRowHeight="13.5"/>
  <cols>
    <col min="1" max="1" width="12.8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spans="1:9">
      <c r="A2" s="4">
        <v>16472128109</v>
      </c>
      <c r="B2" s="5">
        <v>44481</v>
      </c>
      <c r="C2" s="5">
        <v>44482</v>
      </c>
      <c r="D2" s="4">
        <v>277.61</v>
      </c>
      <c r="E2" s="4" t="str">
        <f>VLOOKUP(A2,HOP!A:L,12,0)</f>
        <v>277.61</v>
      </c>
      <c r="F2" s="4" t="str">
        <f>VLOOKUP(A2,HOP!A:C,3,0)</f>
        <v>2273201</v>
      </c>
      <c r="G2" s="4">
        <f>D2-E2</f>
        <v>0</v>
      </c>
      <c r="H2" s="4" t="str">
        <f>$H$1&amp;F2</f>
        <v>，2273201</v>
      </c>
      <c r="I2" s="4" t="str">
        <f>VLOOKUP(A2,HOP!A:T,20,0)</f>
        <v>直连</v>
      </c>
    </row>
    <row r="3" s="4" customFormat="1" spans="1:9">
      <c r="A3" s="4">
        <v>16497947006</v>
      </c>
      <c r="B3" s="5">
        <v>44481</v>
      </c>
      <c r="C3" s="5">
        <v>44482</v>
      </c>
      <c r="D3" s="4">
        <v>616.3</v>
      </c>
      <c r="E3" s="4" t="str">
        <f>VLOOKUP(A3,HOP!A:L,12,0)</f>
        <v>616.30</v>
      </c>
      <c r="F3" s="4" t="str">
        <f>VLOOKUP(A3,HOP!A:C,3,0)</f>
        <v>2274599</v>
      </c>
      <c r="G3" s="4">
        <f t="shared" ref="G3:G48" si="0">D3-E3</f>
        <v>0</v>
      </c>
      <c r="H3" s="4" t="str">
        <f t="shared" ref="H3:H48" si="1">$H$1&amp;F3</f>
        <v>，2274599</v>
      </c>
      <c r="I3" s="4" t="str">
        <f>VLOOKUP(A3,HOP!A:T,20,0)</f>
        <v>直连</v>
      </c>
    </row>
    <row r="4" s="4" customFormat="1" spans="1:9">
      <c r="A4" s="4">
        <v>16503986853</v>
      </c>
      <c r="B4" s="5">
        <v>44479</v>
      </c>
      <c r="C4" s="5">
        <v>44482</v>
      </c>
      <c r="D4" s="4">
        <v>1198.03</v>
      </c>
      <c r="E4" s="4" t="str">
        <f>VLOOKUP(A4,HOP!A:L,12,0)</f>
        <v>1198.03</v>
      </c>
      <c r="F4" s="4" t="str">
        <f>VLOOKUP(A4,HOP!A:C,3,0)</f>
        <v>2274856</v>
      </c>
      <c r="G4" s="4">
        <f t="shared" si="0"/>
        <v>0</v>
      </c>
      <c r="H4" s="4" t="str">
        <f t="shared" si="1"/>
        <v>，2274856</v>
      </c>
      <c r="I4" s="4" t="str">
        <f>VLOOKUP(A4,HOP!A:T,20,0)</f>
        <v>直连</v>
      </c>
    </row>
    <row r="5" s="4" customFormat="1" spans="1:9">
      <c r="A5" s="4">
        <v>16511172535</v>
      </c>
      <c r="B5" s="5">
        <v>44481</v>
      </c>
      <c r="C5" s="5">
        <v>44482</v>
      </c>
      <c r="D5" s="4">
        <v>890.52</v>
      </c>
      <c r="E5" s="4" t="str">
        <f>VLOOKUP(A5,HOP!A:L,12,0)</f>
        <v>890.52</v>
      </c>
      <c r="F5" s="4" t="str">
        <f>VLOOKUP(A5,HOP!A:C,3,0)</f>
        <v>2275247</v>
      </c>
      <c r="G5" s="4">
        <f t="shared" si="0"/>
        <v>0</v>
      </c>
      <c r="H5" s="4" t="str">
        <f t="shared" si="1"/>
        <v>，2275247</v>
      </c>
      <c r="I5" s="4" t="str">
        <f>VLOOKUP(A5,HOP!A:T,20,0)</f>
        <v>直连</v>
      </c>
    </row>
    <row r="6" s="4" customFormat="1" spans="1:9">
      <c r="A6" s="4">
        <v>16512190059</v>
      </c>
      <c r="B6" s="5">
        <v>44481</v>
      </c>
      <c r="C6" s="5">
        <v>44482</v>
      </c>
      <c r="D6" s="4">
        <v>322.64</v>
      </c>
      <c r="E6" s="4" t="str">
        <f>VLOOKUP(A6,HOP!A:L,12,0)</f>
        <v>322.64</v>
      </c>
      <c r="F6" s="4" t="str">
        <f>VLOOKUP(A6,HOP!A:C,3,0)</f>
        <v>2275313</v>
      </c>
      <c r="G6" s="4">
        <f t="shared" si="0"/>
        <v>0</v>
      </c>
      <c r="H6" s="4" t="str">
        <f t="shared" si="1"/>
        <v>，2275313</v>
      </c>
      <c r="I6" s="4" t="str">
        <f>VLOOKUP(A6,HOP!A:T,20,0)</f>
        <v>直连</v>
      </c>
    </row>
    <row r="7" s="4" customFormat="1" spans="1:9">
      <c r="A7" s="4">
        <v>16513613047</v>
      </c>
      <c r="B7" s="5">
        <v>44480</v>
      </c>
      <c r="C7" s="5">
        <v>44482</v>
      </c>
      <c r="D7" s="4">
        <v>376.1</v>
      </c>
      <c r="E7" s="4" t="str">
        <f>VLOOKUP(A7,HOP!A:L,12,0)</f>
        <v>376.10</v>
      </c>
      <c r="F7" s="4" t="str">
        <f>VLOOKUP(A7,HOP!A:C,3,0)</f>
        <v>2275494</v>
      </c>
      <c r="G7" s="4">
        <f t="shared" si="0"/>
        <v>0</v>
      </c>
      <c r="H7" s="4" t="str">
        <f t="shared" si="1"/>
        <v>，2275494</v>
      </c>
      <c r="I7" s="4" t="str">
        <f>VLOOKUP(A7,HOP!A:T,20,0)</f>
        <v>直连</v>
      </c>
    </row>
    <row r="8" s="4" customFormat="1" spans="1:9">
      <c r="A8" s="4">
        <v>16514581594</v>
      </c>
      <c r="B8" s="5">
        <v>44481</v>
      </c>
      <c r="C8" s="5">
        <v>44482</v>
      </c>
      <c r="D8" s="4">
        <v>160.93</v>
      </c>
      <c r="E8" s="4" t="str">
        <f>VLOOKUP(A8,HOP!A:L,12,0)</f>
        <v>160.93</v>
      </c>
      <c r="F8" s="4" t="str">
        <f>VLOOKUP(A8,HOP!A:C,3,0)</f>
        <v>2275566</v>
      </c>
      <c r="G8" s="4">
        <f t="shared" si="0"/>
        <v>0</v>
      </c>
      <c r="H8" s="4" t="str">
        <f t="shared" si="1"/>
        <v>，2275566</v>
      </c>
      <c r="I8" s="4" t="str">
        <f>VLOOKUP(A8,HOP!A:T,20,0)</f>
        <v>直连</v>
      </c>
    </row>
    <row r="9" s="4" customFormat="1" spans="1:9">
      <c r="A9" s="4">
        <v>16520324066</v>
      </c>
      <c r="B9" s="5">
        <v>44481</v>
      </c>
      <c r="C9" s="5">
        <v>44482</v>
      </c>
      <c r="D9" s="4">
        <v>214.68</v>
      </c>
      <c r="E9" s="4" t="str">
        <f>VLOOKUP(A9,HOP!A:L,12,0)</f>
        <v>214.68</v>
      </c>
      <c r="F9" s="4" t="str">
        <f>VLOOKUP(A9,HOP!A:C,3,0)</f>
        <v>2275742</v>
      </c>
      <c r="G9" s="4">
        <f t="shared" si="0"/>
        <v>0</v>
      </c>
      <c r="H9" s="4" t="str">
        <f t="shared" si="1"/>
        <v>，2275742</v>
      </c>
      <c r="I9" s="4" t="str">
        <f>VLOOKUP(A9,HOP!A:T,20,0)</f>
        <v>直连</v>
      </c>
    </row>
    <row r="10" s="4" customFormat="1" spans="1:9">
      <c r="A10" s="4">
        <v>16520557919</v>
      </c>
      <c r="B10" s="5">
        <v>44481</v>
      </c>
      <c r="C10" s="5">
        <v>44482</v>
      </c>
      <c r="D10" s="4">
        <v>190.45</v>
      </c>
      <c r="E10" s="4" t="str">
        <f>VLOOKUP(A10,HOP!A:L,12,0)</f>
        <v>190.45</v>
      </c>
      <c r="F10" s="4" t="str">
        <f>VLOOKUP(A10,HOP!A:C,3,0)</f>
        <v>2275769</v>
      </c>
      <c r="G10" s="4">
        <f t="shared" si="0"/>
        <v>0</v>
      </c>
      <c r="H10" s="4" t="str">
        <f t="shared" si="1"/>
        <v>，2275769</v>
      </c>
      <c r="I10" s="4" t="str">
        <f>VLOOKUP(A10,HOP!A:T,20,0)</f>
        <v>直连</v>
      </c>
    </row>
    <row r="11" s="4" customFormat="1" spans="1:9">
      <c r="A11" s="4">
        <v>16521852428</v>
      </c>
      <c r="B11" s="5">
        <v>44481</v>
      </c>
      <c r="C11" s="5">
        <v>44482</v>
      </c>
      <c r="D11" s="4">
        <v>330.1</v>
      </c>
      <c r="E11" s="4" t="str">
        <f>VLOOKUP(A11,HOP!A:L,12,0)</f>
        <v>330.10</v>
      </c>
      <c r="F11" s="4" t="str">
        <f>VLOOKUP(A11,HOP!A:C,3,0)</f>
        <v>2275988</v>
      </c>
      <c r="G11" s="4">
        <f t="shared" si="0"/>
        <v>0</v>
      </c>
      <c r="H11" s="4" t="str">
        <f t="shared" si="1"/>
        <v>，2275988</v>
      </c>
      <c r="I11" s="4" t="str">
        <f>VLOOKUP(A11,HOP!A:T,20,0)</f>
        <v>直连</v>
      </c>
    </row>
    <row r="12" s="4" customFormat="1" spans="1:9">
      <c r="A12" s="4">
        <v>16522106514</v>
      </c>
      <c r="B12" s="5">
        <v>44481</v>
      </c>
      <c r="C12" s="5">
        <v>44482</v>
      </c>
      <c r="D12" s="4">
        <v>276.27</v>
      </c>
      <c r="E12" s="4" t="str">
        <f>VLOOKUP(A12,HOP!A:L,12,0)</f>
        <v>276.27</v>
      </c>
      <c r="F12" s="4" t="str">
        <f>VLOOKUP(A12,HOP!A:C,3,0)</f>
        <v>2276048</v>
      </c>
      <c r="G12" s="4">
        <f t="shared" si="0"/>
        <v>0</v>
      </c>
      <c r="H12" s="4" t="str">
        <f t="shared" si="1"/>
        <v>，2276048</v>
      </c>
      <c r="I12" s="4" t="str">
        <f>VLOOKUP(A12,HOP!A:T,20,0)</f>
        <v>直连</v>
      </c>
    </row>
    <row r="13" s="4" customFormat="1" spans="1:9">
      <c r="A13" s="4">
        <v>16522469989</v>
      </c>
      <c r="B13" s="5">
        <v>44481</v>
      </c>
      <c r="C13" s="5">
        <v>44482</v>
      </c>
      <c r="D13" s="4">
        <v>430.06</v>
      </c>
      <c r="E13" s="4" t="str">
        <f>VLOOKUP(A13,HOP!A:L,12,0)</f>
        <v>430.06</v>
      </c>
      <c r="F13" s="4" t="str">
        <f>VLOOKUP(A13,HOP!A:C,3,0)</f>
        <v>2276078</v>
      </c>
      <c r="G13" s="4">
        <f t="shared" si="0"/>
        <v>0</v>
      </c>
      <c r="H13" s="4" t="str">
        <f t="shared" si="1"/>
        <v>，2276078</v>
      </c>
      <c r="I13" s="4" t="str">
        <f>VLOOKUP(A13,HOP!A:T,20,0)</f>
        <v>直连</v>
      </c>
    </row>
    <row r="14" s="4" customFormat="1" hidden="1" spans="1:9">
      <c r="A14" s="4">
        <v>16522479249</v>
      </c>
      <c r="B14" s="5">
        <v>44481</v>
      </c>
      <c r="C14" s="5">
        <v>44482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16523406001</v>
      </c>
      <c r="B15" s="5">
        <v>44481</v>
      </c>
      <c r="C15" s="5">
        <v>44482</v>
      </c>
      <c r="D15" s="4">
        <v>151.7</v>
      </c>
      <c r="E15" s="4" t="str">
        <f>VLOOKUP(A15,HOP!A:L,12,0)</f>
        <v>151.70</v>
      </c>
      <c r="F15" s="4" t="str">
        <f>VLOOKUP(A15,HOP!A:C,3,0)</f>
        <v>2276147</v>
      </c>
      <c r="G15" s="4">
        <f t="shared" si="0"/>
        <v>0</v>
      </c>
      <c r="H15" s="4" t="str">
        <f t="shared" si="1"/>
        <v>，2276147</v>
      </c>
      <c r="I15" s="4" t="str">
        <f>VLOOKUP(A15,HOP!A:T,20,0)</f>
        <v>直连</v>
      </c>
    </row>
    <row r="16" s="4" customFormat="1" spans="1:9">
      <c r="A16" s="4">
        <v>16523494407</v>
      </c>
      <c r="B16" s="5">
        <v>44481</v>
      </c>
      <c r="C16" s="5">
        <v>44482</v>
      </c>
      <c r="D16" s="4">
        <v>135.3</v>
      </c>
      <c r="E16" s="4" t="str">
        <f>VLOOKUP(A16,HOP!A:L,12,0)</f>
        <v>135.30</v>
      </c>
      <c r="F16" s="4" t="str">
        <f>VLOOKUP(A16,HOP!A:C,3,0)</f>
        <v>2276155</v>
      </c>
      <c r="G16" s="4">
        <f t="shared" si="0"/>
        <v>0</v>
      </c>
      <c r="H16" s="4" t="str">
        <f t="shared" si="1"/>
        <v>，2276155</v>
      </c>
      <c r="I16" s="4" t="str">
        <f>VLOOKUP(A16,HOP!A:T,20,0)</f>
        <v>直连</v>
      </c>
    </row>
    <row r="17" s="4" customFormat="1" spans="1:9">
      <c r="A17" s="4">
        <v>16523597886</v>
      </c>
      <c r="B17" s="5">
        <v>44481</v>
      </c>
      <c r="C17" s="5">
        <v>44482</v>
      </c>
      <c r="D17" s="4">
        <v>213.13</v>
      </c>
      <c r="E17" s="4" t="str">
        <f>VLOOKUP(A17,HOP!A:L,12,0)</f>
        <v>213.13</v>
      </c>
      <c r="F17" s="4" t="str">
        <f>VLOOKUP(A17,HOP!A:C,3,0)</f>
        <v>2276165</v>
      </c>
      <c r="G17" s="4">
        <f t="shared" si="0"/>
        <v>0</v>
      </c>
      <c r="H17" s="4" t="str">
        <f t="shared" si="1"/>
        <v>，2276165</v>
      </c>
      <c r="I17" s="4" t="str">
        <f>VLOOKUP(A17,HOP!A:T,20,0)</f>
        <v>直采</v>
      </c>
    </row>
    <row r="18" s="4" customFormat="1" spans="1:9">
      <c r="A18" s="4">
        <v>16523610877</v>
      </c>
      <c r="B18" s="5">
        <v>44481</v>
      </c>
      <c r="C18" s="5">
        <v>44482</v>
      </c>
      <c r="D18" s="4">
        <v>125.88</v>
      </c>
      <c r="E18" s="4" t="str">
        <f>VLOOKUP(A18,HOP!A:L,12,0)</f>
        <v>125.88</v>
      </c>
      <c r="F18" s="4" t="str">
        <f>VLOOKUP(A18,HOP!A:C,3,0)</f>
        <v>2276169</v>
      </c>
      <c r="G18" s="4">
        <f t="shared" si="0"/>
        <v>0</v>
      </c>
      <c r="H18" s="4" t="str">
        <f t="shared" si="1"/>
        <v>，2276169</v>
      </c>
      <c r="I18" s="4" t="str">
        <f>VLOOKUP(A18,HOP!A:T,20,0)</f>
        <v>直连</v>
      </c>
    </row>
    <row r="19" s="4" customFormat="1" spans="1:9">
      <c r="A19" s="4">
        <v>16523646239</v>
      </c>
      <c r="B19" s="5">
        <v>44481</v>
      </c>
      <c r="C19" s="5">
        <v>44482</v>
      </c>
      <c r="D19" s="4">
        <v>135.3</v>
      </c>
      <c r="E19" s="4" t="str">
        <f>VLOOKUP(A19,HOP!A:L,12,0)</f>
        <v>135.30</v>
      </c>
      <c r="F19" s="4" t="str">
        <f>VLOOKUP(A19,HOP!A:C,3,0)</f>
        <v>2276172</v>
      </c>
      <c r="G19" s="4">
        <f t="shared" si="0"/>
        <v>0</v>
      </c>
      <c r="H19" s="4" t="str">
        <f t="shared" si="1"/>
        <v>，2276172</v>
      </c>
      <c r="I19" s="4" t="str">
        <f>VLOOKUP(A19,HOP!A:T,20,0)</f>
        <v>直连</v>
      </c>
    </row>
    <row r="20" s="4" customFormat="1" spans="1:9">
      <c r="A20" s="4">
        <v>16527448547</v>
      </c>
      <c r="B20" s="5">
        <v>44481</v>
      </c>
      <c r="C20" s="5">
        <v>44482</v>
      </c>
      <c r="D20" s="4">
        <v>135.3</v>
      </c>
      <c r="E20" s="4" t="str">
        <f>VLOOKUP(A20,HOP!A:L,12,0)</f>
        <v>135.30</v>
      </c>
      <c r="F20" s="4" t="str">
        <f>VLOOKUP(A20,HOP!A:C,3,0)</f>
        <v>2276173</v>
      </c>
      <c r="G20" s="4">
        <f t="shared" si="0"/>
        <v>0</v>
      </c>
      <c r="H20" s="4" t="str">
        <f t="shared" si="1"/>
        <v>，2276173</v>
      </c>
      <c r="I20" s="4" t="str">
        <f>VLOOKUP(A20,HOP!A:T,20,0)</f>
        <v>直连</v>
      </c>
    </row>
    <row r="21" s="4" customFormat="1" spans="1:9">
      <c r="A21" s="4">
        <v>16527653496</v>
      </c>
      <c r="B21" s="5">
        <v>44481</v>
      </c>
      <c r="C21" s="5">
        <v>44482</v>
      </c>
      <c r="D21" s="4">
        <v>379.13</v>
      </c>
      <c r="E21" s="4" t="str">
        <f>VLOOKUP(A21,HOP!A:L,12,0)</f>
        <v>379.13</v>
      </c>
      <c r="F21" s="4" t="str">
        <f>VLOOKUP(A21,HOP!A:C,3,0)</f>
        <v>2276178</v>
      </c>
      <c r="G21" s="4">
        <f t="shared" si="0"/>
        <v>0</v>
      </c>
      <c r="H21" s="4" t="str">
        <f t="shared" si="1"/>
        <v>，2276178</v>
      </c>
      <c r="I21" s="4" t="str">
        <f>VLOOKUP(A21,HOP!A:T,20,0)</f>
        <v>直采</v>
      </c>
    </row>
    <row r="22" s="4" customFormat="1" spans="1:9">
      <c r="A22" s="4">
        <v>16527762320</v>
      </c>
      <c r="B22" s="5">
        <v>44481</v>
      </c>
      <c r="C22" s="5">
        <v>44482</v>
      </c>
      <c r="D22" s="4">
        <v>152.73</v>
      </c>
      <c r="E22" s="4" t="str">
        <f>VLOOKUP(A22,HOP!A:L,12,0)</f>
        <v>152.73</v>
      </c>
      <c r="F22" s="4" t="str">
        <f>VLOOKUP(A22,HOP!A:C,3,0)</f>
        <v>2276184</v>
      </c>
      <c r="G22" s="4">
        <f t="shared" si="0"/>
        <v>0</v>
      </c>
      <c r="H22" s="4" t="str">
        <f t="shared" si="1"/>
        <v>，2276184</v>
      </c>
      <c r="I22" s="4" t="str">
        <f>VLOOKUP(A22,HOP!A:T,20,0)</f>
        <v>直连</v>
      </c>
    </row>
    <row r="23" s="4" customFormat="1" spans="1:9">
      <c r="A23" s="4">
        <v>16527848068</v>
      </c>
      <c r="B23" s="5">
        <v>44481</v>
      </c>
      <c r="C23" s="5">
        <v>44482</v>
      </c>
      <c r="D23" s="4">
        <v>142.48</v>
      </c>
      <c r="E23" s="4" t="str">
        <f>VLOOKUP(A23,HOP!A:L,12,0)</f>
        <v>142.48</v>
      </c>
      <c r="F23" s="4" t="str">
        <f>VLOOKUP(A23,HOP!A:C,3,0)</f>
        <v>2276186</v>
      </c>
      <c r="G23" s="4">
        <f t="shared" si="0"/>
        <v>0</v>
      </c>
      <c r="H23" s="4" t="str">
        <f t="shared" si="1"/>
        <v>，2276186</v>
      </c>
      <c r="I23" s="4" t="str">
        <f>VLOOKUP(A23,HOP!A:T,20,0)</f>
        <v>直连</v>
      </c>
    </row>
    <row r="24" s="4" customFormat="1" spans="1:9">
      <c r="A24" s="4">
        <v>16527946431</v>
      </c>
      <c r="B24" s="5">
        <v>44481</v>
      </c>
      <c r="C24" s="5">
        <v>44482</v>
      </c>
      <c r="D24" s="4">
        <v>392.58</v>
      </c>
      <c r="E24" s="4" t="str">
        <f>VLOOKUP(A24,HOP!A:L,12,0)</f>
        <v>392.58</v>
      </c>
      <c r="F24" s="4" t="str">
        <f>VLOOKUP(A24,HOP!A:C,3,0)</f>
        <v>2276192</v>
      </c>
      <c r="G24" s="4">
        <f t="shared" si="0"/>
        <v>0</v>
      </c>
      <c r="H24" s="4" t="str">
        <f t="shared" si="1"/>
        <v>，2276192</v>
      </c>
      <c r="I24" s="4" t="str">
        <f>VLOOKUP(A24,HOP!A:T,20,0)</f>
        <v>直连</v>
      </c>
    </row>
    <row r="25" s="4" customFormat="1" spans="1:9">
      <c r="A25" s="4">
        <v>16528606714</v>
      </c>
      <c r="B25" s="5">
        <v>44481</v>
      </c>
      <c r="C25" s="5">
        <v>44482</v>
      </c>
      <c r="D25" s="4">
        <v>678.59</v>
      </c>
      <c r="E25" s="4" t="str">
        <f>VLOOKUP(A25,HOP!A:L,12,0)</f>
        <v>678.59</v>
      </c>
      <c r="F25" s="4" t="str">
        <f>VLOOKUP(A25,HOP!A:C,3,0)</f>
        <v>2276226</v>
      </c>
      <c r="G25" s="4">
        <f t="shared" si="0"/>
        <v>0</v>
      </c>
      <c r="H25" s="4" t="str">
        <f t="shared" si="1"/>
        <v>，2276226</v>
      </c>
      <c r="I25" s="4" t="str">
        <f>VLOOKUP(A25,HOP!A:T,20,0)</f>
        <v>直连</v>
      </c>
    </row>
    <row r="26" s="4" customFormat="1" spans="1:9">
      <c r="A26" s="4">
        <v>16528650547</v>
      </c>
      <c r="B26" s="5">
        <v>44481</v>
      </c>
      <c r="C26" s="5">
        <v>44482</v>
      </c>
      <c r="D26" s="4">
        <v>1515.8</v>
      </c>
      <c r="E26" s="4" t="str">
        <f>VLOOKUP(A26,HOP!A:L,12,0)</f>
        <v>1515.80</v>
      </c>
      <c r="F26" s="4" t="str">
        <f>VLOOKUP(A26,HOP!A:C,3,0)</f>
        <v>2276228</v>
      </c>
      <c r="G26" s="4">
        <f t="shared" si="0"/>
        <v>0</v>
      </c>
      <c r="H26" s="4" t="str">
        <f t="shared" si="1"/>
        <v>，2276228</v>
      </c>
      <c r="I26" s="4" t="str">
        <f>VLOOKUP(A26,HOP!A:T,20,0)</f>
        <v>直连</v>
      </c>
    </row>
    <row r="27" s="4" customFormat="1" spans="1:9">
      <c r="A27" s="4">
        <v>16529159815</v>
      </c>
      <c r="B27" s="5">
        <v>44481</v>
      </c>
      <c r="C27" s="5">
        <v>44482</v>
      </c>
      <c r="D27" s="4">
        <v>236.2</v>
      </c>
      <c r="E27" s="4" t="str">
        <f>VLOOKUP(A27,HOP!A:L,12,0)</f>
        <v>236.20</v>
      </c>
      <c r="F27" s="4" t="str">
        <f>VLOOKUP(A27,HOP!A:C,3,0)</f>
        <v>2276264</v>
      </c>
      <c r="G27" s="4">
        <f t="shared" si="0"/>
        <v>0</v>
      </c>
      <c r="H27" s="4" t="str">
        <f t="shared" si="1"/>
        <v>，2276264</v>
      </c>
      <c r="I27" s="4" t="str">
        <f>VLOOKUP(A27,HOP!A:T,20,0)</f>
        <v>直连</v>
      </c>
    </row>
    <row r="28" s="4" customFormat="1" spans="1:9">
      <c r="A28" s="4">
        <v>16529341718</v>
      </c>
      <c r="B28" s="5">
        <v>44481</v>
      </c>
      <c r="C28" s="5">
        <v>44482</v>
      </c>
      <c r="D28" s="4">
        <v>252.6</v>
      </c>
      <c r="E28" s="4" t="str">
        <f>VLOOKUP(A28,HOP!A:L,12,0)</f>
        <v>252.60</v>
      </c>
      <c r="F28" s="4" t="str">
        <f>VLOOKUP(A28,HOP!A:C,3,0)</f>
        <v>2276277</v>
      </c>
      <c r="G28" s="4">
        <f t="shared" si="0"/>
        <v>0</v>
      </c>
      <c r="H28" s="4" t="str">
        <f t="shared" si="1"/>
        <v>，2276277</v>
      </c>
      <c r="I28" s="4" t="str">
        <f>VLOOKUP(A28,HOP!A:T,20,0)</f>
        <v>直连</v>
      </c>
    </row>
    <row r="29" s="4" customFormat="1" hidden="1" spans="1:10">
      <c r="A29" s="4">
        <v>16529468969</v>
      </c>
      <c r="B29" s="5">
        <v>44481</v>
      </c>
      <c r="C29" s="5">
        <v>44482</v>
      </c>
      <c r="D29" s="4">
        <v>342.55</v>
      </c>
      <c r="E29" s="4">
        <v>342.55</v>
      </c>
      <c r="F29" s="7" t="s">
        <v>152</v>
      </c>
      <c r="G29" s="4">
        <f t="shared" si="0"/>
        <v>0</v>
      </c>
      <c r="H29" s="4" t="str">
        <f t="shared" si="1"/>
        <v>，202110121936100020</v>
      </c>
      <c r="I29" s="4" t="s">
        <v>153</v>
      </c>
      <c r="J29" s="4">
        <v>10.12</v>
      </c>
    </row>
    <row r="30" s="4" customFormat="1" hidden="1" spans="1:10">
      <c r="A30" s="4">
        <v>16529482734</v>
      </c>
      <c r="B30" s="5">
        <v>44481</v>
      </c>
      <c r="C30" s="5">
        <v>44482</v>
      </c>
      <c r="D30" s="4">
        <v>357.85</v>
      </c>
      <c r="E30" s="4">
        <v>357.85</v>
      </c>
      <c r="F30" s="7" t="s">
        <v>154</v>
      </c>
      <c r="G30" s="4">
        <f t="shared" si="0"/>
        <v>0</v>
      </c>
      <c r="H30" s="4" t="str">
        <f t="shared" si="1"/>
        <v>，202110121938540020</v>
      </c>
      <c r="I30" s="4" t="s">
        <v>153</v>
      </c>
      <c r="J30" s="4">
        <v>10.12</v>
      </c>
    </row>
    <row r="31" s="4" customFormat="1" hidden="1" spans="1:10">
      <c r="A31" s="4">
        <v>16529492759</v>
      </c>
      <c r="B31" s="5">
        <v>44481</v>
      </c>
      <c r="C31" s="5">
        <v>44482</v>
      </c>
      <c r="D31" s="4">
        <v>357.85</v>
      </c>
      <c r="E31" s="4">
        <v>357.85</v>
      </c>
      <c r="F31" s="7" t="s">
        <v>155</v>
      </c>
      <c r="G31" s="4">
        <f t="shared" si="0"/>
        <v>0</v>
      </c>
      <c r="H31" s="4" t="str">
        <f t="shared" si="1"/>
        <v>，202110121937480020</v>
      </c>
      <c r="I31" s="4" t="s">
        <v>153</v>
      </c>
      <c r="J31" s="4">
        <v>10.12</v>
      </c>
    </row>
    <row r="32" s="4" customFormat="1" spans="1:9">
      <c r="A32" s="4">
        <v>16529517383</v>
      </c>
      <c r="B32" s="5">
        <v>44481</v>
      </c>
      <c r="C32" s="5">
        <v>44482</v>
      </c>
      <c r="D32" s="4">
        <v>135.3</v>
      </c>
      <c r="E32" s="4" t="str">
        <f>VLOOKUP(A32,HOP!A:L,12,0)</f>
        <v>135.30</v>
      </c>
      <c r="F32" s="4" t="str">
        <f>VLOOKUP(A32,HOP!A:C,3,0)</f>
        <v>2276290</v>
      </c>
      <c r="G32" s="4">
        <f t="shared" si="0"/>
        <v>0</v>
      </c>
      <c r="H32" s="4" t="str">
        <f t="shared" si="1"/>
        <v>，2276290</v>
      </c>
      <c r="I32" s="4" t="str">
        <f>VLOOKUP(A32,HOP!A:T,20,0)</f>
        <v>直连</v>
      </c>
    </row>
    <row r="33" s="4" customFormat="1" spans="1:9">
      <c r="A33" s="4">
        <v>16529761670</v>
      </c>
      <c r="B33" s="5">
        <v>44481</v>
      </c>
      <c r="C33" s="5">
        <v>44482</v>
      </c>
      <c r="D33" s="4">
        <v>545.49</v>
      </c>
      <c r="E33" s="4" t="str">
        <f>VLOOKUP(A33,HOP!A:L,12,0)</f>
        <v>545.49</v>
      </c>
      <c r="F33" s="4" t="str">
        <f>VLOOKUP(A33,HOP!A:C,3,0)</f>
        <v>2276308</v>
      </c>
      <c r="G33" s="4">
        <f t="shared" si="0"/>
        <v>0</v>
      </c>
      <c r="H33" s="4" t="str">
        <f t="shared" si="1"/>
        <v>，2276308</v>
      </c>
      <c r="I33" s="4" t="str">
        <f>VLOOKUP(A33,HOP!A:T,20,0)</f>
        <v>直连</v>
      </c>
    </row>
    <row r="34" s="4" customFormat="1" spans="1:9">
      <c r="A34" s="4">
        <v>16529827710</v>
      </c>
      <c r="B34" s="5">
        <v>44481</v>
      </c>
      <c r="C34" s="5">
        <v>44482</v>
      </c>
      <c r="D34" s="4">
        <v>155.42</v>
      </c>
      <c r="E34" s="4" t="str">
        <f>VLOOKUP(A34,HOP!A:L,12,0)</f>
        <v>155.42</v>
      </c>
      <c r="F34" s="4" t="str">
        <f>VLOOKUP(A34,HOP!A:C,3,0)</f>
        <v>2276322</v>
      </c>
      <c r="G34" s="4">
        <f t="shared" si="0"/>
        <v>0</v>
      </c>
      <c r="H34" s="4" t="str">
        <f t="shared" si="1"/>
        <v>，2276322</v>
      </c>
      <c r="I34" s="4" t="str">
        <f>VLOOKUP(A34,HOP!A:T,20,0)</f>
        <v>直连</v>
      </c>
    </row>
    <row r="35" s="4" customFormat="1" spans="1:9">
      <c r="A35" s="4">
        <v>16529799042</v>
      </c>
      <c r="B35" s="5">
        <v>44481</v>
      </c>
      <c r="C35" s="5">
        <v>44482</v>
      </c>
      <c r="D35" s="4">
        <v>545.49</v>
      </c>
      <c r="E35" s="4" t="str">
        <f>VLOOKUP(A35,HOP!A:L,12,0)</f>
        <v>545.49</v>
      </c>
      <c r="F35" s="4" t="str">
        <f>VLOOKUP(A35,HOP!A:C,3,0)</f>
        <v>2276316</v>
      </c>
      <c r="G35" s="4">
        <f t="shared" si="0"/>
        <v>0</v>
      </c>
      <c r="H35" s="4" t="str">
        <f t="shared" si="1"/>
        <v>，2276316</v>
      </c>
      <c r="I35" s="4" t="str">
        <f>VLOOKUP(A35,HOP!A:T,20,0)</f>
        <v>直连</v>
      </c>
    </row>
    <row r="36" s="4" customFormat="1" spans="1:9">
      <c r="A36" s="4">
        <v>16529894196</v>
      </c>
      <c r="B36" s="5">
        <v>44481</v>
      </c>
      <c r="C36" s="5">
        <v>44482</v>
      </c>
      <c r="D36" s="4">
        <v>168.67</v>
      </c>
      <c r="E36" s="4" t="str">
        <f>VLOOKUP(A36,HOP!A:L,12,0)</f>
        <v>168.67</v>
      </c>
      <c r="F36" s="4" t="str">
        <f>VLOOKUP(A36,HOP!A:C,3,0)</f>
        <v>2276327</v>
      </c>
      <c r="G36" s="4">
        <f t="shared" si="0"/>
        <v>0</v>
      </c>
      <c r="H36" s="4" t="str">
        <f t="shared" si="1"/>
        <v>，2276327</v>
      </c>
      <c r="I36" s="4" t="str">
        <f>VLOOKUP(A36,HOP!A:T,20,0)</f>
        <v>直连</v>
      </c>
    </row>
    <row r="37" s="4" customFormat="1" spans="1:9">
      <c r="A37" s="4">
        <v>16530040384</v>
      </c>
      <c r="B37" s="5">
        <v>44481</v>
      </c>
      <c r="C37" s="5">
        <v>44482</v>
      </c>
      <c r="D37" s="4">
        <v>292.55</v>
      </c>
      <c r="E37" s="4" t="str">
        <f>VLOOKUP(A37,HOP!A:L,12,0)</f>
        <v>292.55</v>
      </c>
      <c r="F37" s="4" t="str">
        <f>VLOOKUP(A37,HOP!A:C,3,0)</f>
        <v>2276339</v>
      </c>
      <c r="G37" s="4">
        <f t="shared" si="0"/>
        <v>0</v>
      </c>
      <c r="H37" s="4" t="str">
        <f t="shared" si="1"/>
        <v>，2276339</v>
      </c>
      <c r="I37" s="4" t="str">
        <f>VLOOKUP(A37,HOP!A:T,20,0)</f>
        <v>直连</v>
      </c>
    </row>
    <row r="38" s="4" customFormat="1" spans="1:9">
      <c r="A38" s="4">
        <v>16530656999</v>
      </c>
      <c r="B38" s="5">
        <v>44481</v>
      </c>
      <c r="C38" s="5">
        <v>44482</v>
      </c>
      <c r="D38" s="4">
        <v>236.33</v>
      </c>
      <c r="E38" s="4" t="str">
        <f>VLOOKUP(A38,HOP!A:L,12,0)</f>
        <v>236.33</v>
      </c>
      <c r="F38" s="4" t="str">
        <f>VLOOKUP(A38,HOP!A:C,3,0)</f>
        <v>2276395</v>
      </c>
      <c r="G38" s="4">
        <f t="shared" si="0"/>
        <v>0</v>
      </c>
      <c r="H38" s="4" t="str">
        <f t="shared" si="1"/>
        <v>，2276395</v>
      </c>
      <c r="I38" s="4" t="str">
        <f>VLOOKUP(A38,HOP!A:T,20,0)</f>
        <v>直连</v>
      </c>
    </row>
    <row r="39" s="4" customFormat="1" hidden="1" spans="1:10">
      <c r="A39" s="4">
        <v>16530720535</v>
      </c>
      <c r="B39" s="5">
        <v>44481</v>
      </c>
      <c r="C39" s="5">
        <v>44482</v>
      </c>
      <c r="D39" s="4">
        <v>373.15</v>
      </c>
      <c r="E39" s="4">
        <v>373.15</v>
      </c>
      <c r="F39" s="7" t="s">
        <v>156</v>
      </c>
      <c r="G39" s="4">
        <f t="shared" si="0"/>
        <v>0</v>
      </c>
      <c r="H39" s="4" t="str">
        <f t="shared" si="1"/>
        <v>，202110122224240020</v>
      </c>
      <c r="I39" s="4" t="s">
        <v>153</v>
      </c>
      <c r="J39" s="4">
        <v>10.12</v>
      </c>
    </row>
    <row r="40" s="4" customFormat="1" spans="1:9">
      <c r="A40" s="4">
        <v>16530971086</v>
      </c>
      <c r="B40" s="5">
        <v>44481</v>
      </c>
      <c r="C40" s="5">
        <v>44482</v>
      </c>
      <c r="D40" s="4">
        <v>361.36</v>
      </c>
      <c r="E40" s="4" t="str">
        <f>VLOOKUP(A40,HOP!A:L,12,0)</f>
        <v>361.36</v>
      </c>
      <c r="F40" s="4" t="str">
        <f>VLOOKUP(A40,HOP!A:C,3,0)</f>
        <v>2276427</v>
      </c>
      <c r="G40" s="4">
        <f t="shared" si="0"/>
        <v>0</v>
      </c>
      <c r="H40" s="4" t="str">
        <f t="shared" si="1"/>
        <v>，2276427</v>
      </c>
      <c r="I40" s="4" t="str">
        <f>VLOOKUP(A40,HOP!A:T,20,0)</f>
        <v>直连</v>
      </c>
    </row>
    <row r="41" s="4" customFormat="1" spans="1:10">
      <c r="A41" s="4">
        <v>16275673373</v>
      </c>
      <c r="B41" s="5">
        <v>44452</v>
      </c>
      <c r="C41" s="5">
        <v>44453</v>
      </c>
      <c r="D41" s="4">
        <v>-348</v>
      </c>
      <c r="E41" s="4" t="e">
        <f>VLOOKUP(A41,HOP!A:L,12,0)</f>
        <v>#N/A</v>
      </c>
      <c r="F41" s="4">
        <v>2252256</v>
      </c>
      <c r="G41" s="4" t="e">
        <f t="shared" si="0"/>
        <v>#N/A</v>
      </c>
      <c r="H41" s="4" t="str">
        <f t="shared" si="1"/>
        <v>，2252256</v>
      </c>
      <c r="I41" s="4" t="e">
        <f>VLOOKUP(A41,HOP!A:T,20,0)</f>
        <v>#N/A</v>
      </c>
      <c r="J41" s="4" t="s">
        <v>157</v>
      </c>
    </row>
    <row r="42" s="4" customFormat="1" spans="1:10">
      <c r="A42" s="4">
        <v>16251046820</v>
      </c>
      <c r="B42" s="5">
        <v>44449</v>
      </c>
      <c r="C42" s="5">
        <v>44450</v>
      </c>
      <c r="D42" s="4">
        <v>-435</v>
      </c>
      <c r="E42" s="4" t="e">
        <f>VLOOKUP(A42,HOP!A:L,12,0)</f>
        <v>#N/A</v>
      </c>
      <c r="F42" s="4">
        <v>2248920</v>
      </c>
      <c r="G42" s="4" t="e">
        <f t="shared" si="0"/>
        <v>#N/A</v>
      </c>
      <c r="H42" s="4" t="str">
        <f t="shared" si="1"/>
        <v>，2248920</v>
      </c>
      <c r="I42" s="4" t="e">
        <f>VLOOKUP(A42,HOP!A:T,20,0)</f>
        <v>#N/A</v>
      </c>
      <c r="J42" s="4" t="s">
        <v>158</v>
      </c>
    </row>
    <row r="43" s="4" customFormat="1" spans="1:10">
      <c r="A43" s="4">
        <v>16251051873</v>
      </c>
      <c r="B43" s="5">
        <v>44449</v>
      </c>
      <c r="C43" s="5">
        <v>44450</v>
      </c>
      <c r="D43" s="4">
        <v>-435</v>
      </c>
      <c r="E43" s="4" t="e">
        <f>VLOOKUP(A43,HOP!A:L,12,0)</f>
        <v>#N/A</v>
      </c>
      <c r="F43" s="4">
        <v>2248922</v>
      </c>
      <c r="G43" s="4" t="e">
        <f t="shared" si="0"/>
        <v>#N/A</v>
      </c>
      <c r="H43" s="4" t="str">
        <f t="shared" si="1"/>
        <v>，2248922</v>
      </c>
      <c r="I43" s="4" t="e">
        <f>VLOOKUP(A43,HOP!A:T,20,0)</f>
        <v>#N/A</v>
      </c>
      <c r="J43" s="4" t="s">
        <v>158</v>
      </c>
    </row>
    <row r="44" s="4" customFormat="1" spans="1:10">
      <c r="A44" s="4">
        <v>16385538535</v>
      </c>
      <c r="B44" s="5">
        <v>44466</v>
      </c>
      <c r="C44" s="5">
        <v>44467</v>
      </c>
      <c r="D44" s="4">
        <v>-420</v>
      </c>
      <c r="E44" s="4" t="e">
        <f>VLOOKUP(A44,HOP!A:L,12,0)</f>
        <v>#N/A</v>
      </c>
      <c r="F44" s="4">
        <v>2266473</v>
      </c>
      <c r="G44" s="4" t="e">
        <f t="shared" si="0"/>
        <v>#N/A</v>
      </c>
      <c r="H44" s="4" t="str">
        <f t="shared" si="1"/>
        <v>，2266473</v>
      </c>
      <c r="I44" s="4" t="e">
        <f>VLOOKUP(A44,HOP!A:T,20,0)</f>
        <v>#N/A</v>
      </c>
      <c r="J44" s="4" t="s">
        <v>159</v>
      </c>
    </row>
    <row r="45" s="4" customFormat="1" spans="1:10">
      <c r="A45" s="4">
        <v>16285981210</v>
      </c>
      <c r="B45" s="5">
        <v>44464</v>
      </c>
      <c r="C45" s="5">
        <v>44465</v>
      </c>
      <c r="D45" s="4">
        <v>-1476</v>
      </c>
      <c r="E45" s="4" t="e">
        <f>VLOOKUP(A45,HOP!A:L,12,0)</f>
        <v>#N/A</v>
      </c>
      <c r="F45" s="4">
        <v>2253737</v>
      </c>
      <c r="G45" s="4" t="e">
        <f t="shared" si="0"/>
        <v>#N/A</v>
      </c>
      <c r="H45" s="4" t="str">
        <f t="shared" si="1"/>
        <v>，2253737</v>
      </c>
      <c r="I45" s="4" t="e">
        <f>VLOOKUP(A45,HOP!A:T,20,0)</f>
        <v>#N/A</v>
      </c>
      <c r="J45" s="4" t="s">
        <v>160</v>
      </c>
    </row>
    <row r="46" s="4" customFormat="1" spans="1:10">
      <c r="A46" s="4">
        <v>16386582481</v>
      </c>
      <c r="B46" s="5">
        <v>44470</v>
      </c>
      <c r="C46" s="5">
        <v>44471</v>
      </c>
      <c r="D46" s="4">
        <v>-7569</v>
      </c>
      <c r="E46" s="4" t="e">
        <f>VLOOKUP(A46,HOP!A:L,12,0)</f>
        <v>#N/A</v>
      </c>
      <c r="F46" s="4">
        <v>2266671</v>
      </c>
      <c r="G46" s="4" t="e">
        <f t="shared" si="0"/>
        <v>#N/A</v>
      </c>
      <c r="H46" s="4" t="str">
        <f t="shared" si="1"/>
        <v>，2266671</v>
      </c>
      <c r="I46" s="4" t="e">
        <f>VLOOKUP(A46,HOP!A:T,20,0)</f>
        <v>#N/A</v>
      </c>
      <c r="J46" s="4" t="s">
        <v>161</v>
      </c>
    </row>
    <row r="47" s="4" customFormat="1" spans="1:10">
      <c r="A47" s="4">
        <v>16342157585</v>
      </c>
      <c r="B47" s="5">
        <v>44461</v>
      </c>
      <c r="C47" s="5">
        <v>44462</v>
      </c>
      <c r="D47" s="4">
        <v>-354</v>
      </c>
      <c r="E47" s="4" t="e">
        <f>VLOOKUP(A47,HOP!A:L,12,0)</f>
        <v>#N/A</v>
      </c>
      <c r="F47" s="4">
        <v>2261491</v>
      </c>
      <c r="G47" s="4" t="e">
        <f t="shared" si="0"/>
        <v>#N/A</v>
      </c>
      <c r="H47" s="4" t="str">
        <f t="shared" si="1"/>
        <v>，2261491</v>
      </c>
      <c r="I47" s="4" t="e">
        <f>VLOOKUP(A47,HOP!A:T,20,0)</f>
        <v>#N/A</v>
      </c>
      <c r="J47" s="4" t="s">
        <v>162</v>
      </c>
    </row>
    <row r="48" s="4" customFormat="1" spans="1:10">
      <c r="A48" s="4">
        <v>16288753407</v>
      </c>
      <c r="B48" s="5">
        <v>44454</v>
      </c>
      <c r="C48" s="5">
        <v>44455</v>
      </c>
      <c r="D48" s="4">
        <v>-984</v>
      </c>
      <c r="E48" s="4" t="e">
        <f>VLOOKUP(A48,HOP!A:L,12,0)</f>
        <v>#N/A</v>
      </c>
      <c r="F48" s="4">
        <v>2254208</v>
      </c>
      <c r="G48" s="4" t="e">
        <f t="shared" si="0"/>
        <v>#N/A</v>
      </c>
      <c r="H48" s="4" t="str">
        <f t="shared" si="1"/>
        <v>，2254208</v>
      </c>
      <c r="I48" s="4" t="e">
        <f>VLOOKUP(A48,HOP!A:T,20,0)</f>
        <v>#N/A</v>
      </c>
      <c r="J48" s="4" t="s">
        <v>163</v>
      </c>
    </row>
    <row r="50" spans="4:4">
      <c r="D50" s="4">
        <f>SUM(D2:D49)</f>
        <v>1781.42</v>
      </c>
    </row>
    <row r="54" spans="1:5">
      <c r="A54" s="4" t="s">
        <v>164</v>
      </c>
      <c r="D54" s="4">
        <v>592.26</v>
      </c>
      <c r="E54" s="4">
        <v>715.8</v>
      </c>
    </row>
    <row r="55" spans="1:5">
      <c r="A55" s="4" t="s">
        <v>165</v>
      </c>
      <c r="D55" s="4">
        <v>1233.76</v>
      </c>
      <c r="E55" s="4">
        <v>1491.13</v>
      </c>
    </row>
    <row r="56" spans="1:5">
      <c r="A56" s="4" t="s">
        <v>166</v>
      </c>
      <c r="D56" s="4">
        <v>-1476</v>
      </c>
      <c r="E56" s="4">
        <v>-1783.9</v>
      </c>
    </row>
    <row r="57" spans="1:5">
      <c r="A57" s="4" t="s">
        <v>167</v>
      </c>
      <c r="D57" s="4">
        <v>1431.4</v>
      </c>
      <c r="E57" s="4">
        <v>1730</v>
      </c>
    </row>
    <row r="58" spans="1:5">
      <c r="A58" s="4" t="s">
        <v>168</v>
      </c>
      <c r="D58" s="4">
        <f>SUBTOTAL(9,D54:D57)</f>
        <v>1781.42</v>
      </c>
      <c r="E58" s="4">
        <f>SUBTOTAL(9,E54:E57)</f>
        <v>2153.03</v>
      </c>
    </row>
    <row r="59" spans="1:1">
      <c r="A59" s="4" t="s">
        <v>169</v>
      </c>
    </row>
  </sheetData>
  <autoFilter ref="A1:X48">
    <filterColumn colId="3">
      <filters>
        <filter val="890.52"/>
        <filter val="160.93"/>
        <filter val="213.13"/>
        <filter val="379.13"/>
        <filter val="1198.03"/>
        <filter val="-354"/>
        <filter val="292.55"/>
        <filter val="342.55"/>
        <filter val="373.15"/>
        <filter val="392.58"/>
        <filter val="678.59"/>
        <filter val="-420"/>
        <filter val="330.1"/>
        <filter val="376.1"/>
        <filter val="277.61"/>
        <filter val="236.2"/>
        <filter val="135.3"/>
        <filter val="616.3"/>
        <filter val="322.64"/>
        <filter val="252.6"/>
        <filter val="151.7"/>
        <filter val="168.67"/>
        <filter val="276.27"/>
        <filter val="1515.8"/>
        <filter val="214.68"/>
        <filter val="-7569"/>
        <filter val="152.73"/>
        <filter val="236.33"/>
        <filter val="-435"/>
        <filter val="-1476"/>
        <filter val="361.36"/>
        <filter val="155.42"/>
        <filter val="-984"/>
        <filter val="190.45"/>
        <filter val="357.85"/>
        <filter val="430.06"/>
        <filter val="-348"/>
        <filter val="125.88"/>
        <filter val="142.48"/>
        <filter val="545.49"/>
      </filters>
    </filterColumn>
    <filterColumn colId="8">
      <filters>
        <filter val="#N/A"/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13</v>
      </c>
      <c r="F1" s="2" t="s">
        <v>5</v>
      </c>
      <c r="G1" s="2" t="s">
        <v>6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3">
        <v>16530971086</v>
      </c>
      <c r="B2" s="1" t="s">
        <v>187</v>
      </c>
      <c r="C2" s="1" t="s">
        <v>188</v>
      </c>
      <c r="D2" s="1" t="s">
        <v>189</v>
      </c>
      <c r="E2" s="1" t="s">
        <v>129</v>
      </c>
      <c r="F2" s="1" t="s">
        <v>187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</row>
    <row r="3" s="1" customFormat="1" spans="1:20">
      <c r="A3" s="3">
        <v>16530656999</v>
      </c>
      <c r="B3" s="1" t="s">
        <v>187</v>
      </c>
      <c r="C3" s="1" t="s">
        <v>201</v>
      </c>
      <c r="D3" s="1" t="s">
        <v>202</v>
      </c>
      <c r="E3" s="1" t="s">
        <v>124</v>
      </c>
      <c r="F3" s="1" t="s">
        <v>187</v>
      </c>
      <c r="G3" s="1" t="s">
        <v>190</v>
      </c>
      <c r="H3" s="1" t="s">
        <v>191</v>
      </c>
      <c r="I3" s="1" t="s">
        <v>203</v>
      </c>
      <c r="J3" s="1" t="s">
        <v>193</v>
      </c>
      <c r="K3" s="1" t="s">
        <v>203</v>
      </c>
      <c r="L3" s="1" t="s">
        <v>203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204</v>
      </c>
      <c r="R3" s="1" t="s">
        <v>198</v>
      </c>
      <c r="S3" s="1" t="s">
        <v>199</v>
      </c>
      <c r="T3" s="1" t="s">
        <v>200</v>
      </c>
    </row>
    <row r="4" s="1" customFormat="1" spans="1:20">
      <c r="A4" s="3">
        <v>16530040384</v>
      </c>
      <c r="B4" s="1" t="s">
        <v>187</v>
      </c>
      <c r="C4" s="1" t="s">
        <v>205</v>
      </c>
      <c r="D4" s="1" t="s">
        <v>206</v>
      </c>
      <c r="E4" s="1" t="s">
        <v>122</v>
      </c>
      <c r="F4" s="1" t="s">
        <v>187</v>
      </c>
      <c r="G4" s="1" t="s">
        <v>190</v>
      </c>
      <c r="H4" s="1" t="s">
        <v>191</v>
      </c>
      <c r="I4" s="1" t="s">
        <v>207</v>
      </c>
      <c r="J4" s="1" t="s">
        <v>193</v>
      </c>
      <c r="K4" s="1" t="s">
        <v>207</v>
      </c>
      <c r="L4" s="1" t="s">
        <v>207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208</v>
      </c>
      <c r="R4" s="1" t="s">
        <v>198</v>
      </c>
      <c r="S4" s="1" t="s">
        <v>199</v>
      </c>
      <c r="T4" s="1" t="s">
        <v>200</v>
      </c>
    </row>
    <row r="5" s="1" customFormat="1" spans="1:20">
      <c r="A5" s="3">
        <v>16529894196</v>
      </c>
      <c r="B5" s="1" t="s">
        <v>187</v>
      </c>
      <c r="C5" s="1" t="s">
        <v>209</v>
      </c>
      <c r="D5" s="1" t="s">
        <v>210</v>
      </c>
      <c r="E5" s="1" t="s">
        <v>119</v>
      </c>
      <c r="F5" s="1" t="s">
        <v>187</v>
      </c>
      <c r="G5" s="1" t="s">
        <v>190</v>
      </c>
      <c r="H5" s="1" t="s">
        <v>191</v>
      </c>
      <c r="I5" s="1" t="s">
        <v>211</v>
      </c>
      <c r="J5" s="1" t="s">
        <v>193</v>
      </c>
      <c r="K5" s="1" t="s">
        <v>211</v>
      </c>
      <c r="L5" s="1" t="s">
        <v>211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212</v>
      </c>
      <c r="R5" s="1" t="s">
        <v>198</v>
      </c>
      <c r="S5" s="1" t="s">
        <v>199</v>
      </c>
      <c r="T5" s="1" t="s">
        <v>200</v>
      </c>
    </row>
    <row r="6" s="1" customFormat="1" spans="1:20">
      <c r="A6" s="3">
        <v>16529827710</v>
      </c>
      <c r="B6" s="1" t="s">
        <v>187</v>
      </c>
      <c r="C6" s="1" t="s">
        <v>213</v>
      </c>
      <c r="D6" s="1" t="s">
        <v>214</v>
      </c>
      <c r="E6" s="1" t="s">
        <v>116</v>
      </c>
      <c r="F6" s="1" t="s">
        <v>187</v>
      </c>
      <c r="G6" s="1" t="s">
        <v>190</v>
      </c>
      <c r="H6" s="1" t="s">
        <v>191</v>
      </c>
      <c r="I6" s="1" t="s">
        <v>215</v>
      </c>
      <c r="J6" s="1" t="s">
        <v>193</v>
      </c>
      <c r="K6" s="1" t="s">
        <v>215</v>
      </c>
      <c r="L6" s="1" t="s">
        <v>215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216</v>
      </c>
      <c r="R6" s="1" t="s">
        <v>198</v>
      </c>
      <c r="S6" s="1" t="s">
        <v>199</v>
      </c>
      <c r="T6" s="1" t="s">
        <v>200</v>
      </c>
    </row>
    <row r="7" s="1" customFormat="1" spans="1:20">
      <c r="A7" s="3">
        <v>16529799042</v>
      </c>
      <c r="B7" s="1" t="s">
        <v>187</v>
      </c>
      <c r="C7" s="1" t="s">
        <v>217</v>
      </c>
      <c r="D7" s="1" t="s">
        <v>218</v>
      </c>
      <c r="E7" s="1" t="s">
        <v>117</v>
      </c>
      <c r="F7" s="1" t="s">
        <v>187</v>
      </c>
      <c r="G7" s="1" t="s">
        <v>190</v>
      </c>
      <c r="H7" s="1" t="s">
        <v>191</v>
      </c>
      <c r="I7" s="1" t="s">
        <v>219</v>
      </c>
      <c r="J7" s="1" t="s">
        <v>193</v>
      </c>
      <c r="K7" s="1" t="s">
        <v>219</v>
      </c>
      <c r="L7" s="1" t="s">
        <v>219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220</v>
      </c>
      <c r="R7" s="1" t="s">
        <v>198</v>
      </c>
      <c r="S7" s="1" t="s">
        <v>199</v>
      </c>
      <c r="T7" s="1" t="s">
        <v>200</v>
      </c>
    </row>
    <row r="8" s="1" customFormat="1" spans="1:20">
      <c r="A8" s="3">
        <v>16529761670</v>
      </c>
      <c r="B8" s="1" t="s">
        <v>187</v>
      </c>
      <c r="C8" s="1" t="s">
        <v>221</v>
      </c>
      <c r="D8" s="1" t="s">
        <v>218</v>
      </c>
      <c r="E8" s="1" t="s">
        <v>113</v>
      </c>
      <c r="F8" s="1" t="s">
        <v>187</v>
      </c>
      <c r="G8" s="1" t="s">
        <v>190</v>
      </c>
      <c r="H8" s="1" t="s">
        <v>191</v>
      </c>
      <c r="I8" s="1" t="s">
        <v>219</v>
      </c>
      <c r="J8" s="1" t="s">
        <v>193</v>
      </c>
      <c r="K8" s="1" t="s">
        <v>219</v>
      </c>
      <c r="L8" s="1" t="s">
        <v>219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222</v>
      </c>
      <c r="R8" s="1" t="s">
        <v>198</v>
      </c>
      <c r="S8" s="1" t="s">
        <v>199</v>
      </c>
      <c r="T8" s="1" t="s">
        <v>200</v>
      </c>
    </row>
    <row r="9" s="1" customFormat="1" spans="1:20">
      <c r="A9" s="3">
        <v>16529517383</v>
      </c>
      <c r="B9" s="1" t="s">
        <v>187</v>
      </c>
      <c r="C9" s="1" t="s">
        <v>223</v>
      </c>
      <c r="D9" s="1" t="s">
        <v>224</v>
      </c>
      <c r="E9" s="1" t="s">
        <v>110</v>
      </c>
      <c r="F9" s="1" t="s">
        <v>187</v>
      </c>
      <c r="G9" s="1" t="s">
        <v>190</v>
      </c>
      <c r="H9" s="1" t="s">
        <v>191</v>
      </c>
      <c r="I9" s="1" t="s">
        <v>225</v>
      </c>
      <c r="J9" s="1" t="s">
        <v>193</v>
      </c>
      <c r="K9" s="1" t="s">
        <v>225</v>
      </c>
      <c r="L9" s="1" t="s">
        <v>225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226</v>
      </c>
      <c r="R9" s="1" t="s">
        <v>198</v>
      </c>
      <c r="S9" s="1" t="s">
        <v>199</v>
      </c>
      <c r="T9" s="1" t="s">
        <v>200</v>
      </c>
    </row>
    <row r="10" s="1" customFormat="1" spans="1:20">
      <c r="A10" s="3">
        <v>16529341718</v>
      </c>
      <c r="B10" s="1" t="s">
        <v>187</v>
      </c>
      <c r="C10" s="1" t="s">
        <v>227</v>
      </c>
      <c r="D10" s="1" t="s">
        <v>228</v>
      </c>
      <c r="E10" s="1" t="s">
        <v>105</v>
      </c>
      <c r="F10" s="1" t="s">
        <v>187</v>
      </c>
      <c r="G10" s="1" t="s">
        <v>190</v>
      </c>
      <c r="H10" s="1" t="s">
        <v>191</v>
      </c>
      <c r="I10" s="1" t="s">
        <v>229</v>
      </c>
      <c r="J10" s="1" t="s">
        <v>193</v>
      </c>
      <c r="K10" s="1" t="s">
        <v>229</v>
      </c>
      <c r="L10" s="1" t="s">
        <v>229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230</v>
      </c>
      <c r="R10" s="1" t="s">
        <v>198</v>
      </c>
      <c r="S10" s="1" t="s">
        <v>199</v>
      </c>
      <c r="T10" s="1" t="s">
        <v>200</v>
      </c>
    </row>
    <row r="11" s="1" customFormat="1" spans="1:20">
      <c r="A11" s="3">
        <v>16529159815</v>
      </c>
      <c r="B11" s="1" t="s">
        <v>187</v>
      </c>
      <c r="C11" s="1" t="s">
        <v>231</v>
      </c>
      <c r="D11" s="1" t="s">
        <v>232</v>
      </c>
      <c r="E11" s="1" t="s">
        <v>103</v>
      </c>
      <c r="F11" s="1" t="s">
        <v>187</v>
      </c>
      <c r="G11" s="1" t="s">
        <v>190</v>
      </c>
      <c r="H11" s="1" t="s">
        <v>191</v>
      </c>
      <c r="I11" s="1" t="s">
        <v>233</v>
      </c>
      <c r="J11" s="1" t="s">
        <v>193</v>
      </c>
      <c r="K11" s="1" t="s">
        <v>233</v>
      </c>
      <c r="L11" s="1" t="s">
        <v>233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234</v>
      </c>
      <c r="R11" s="1" t="s">
        <v>198</v>
      </c>
      <c r="S11" s="1" t="s">
        <v>199</v>
      </c>
      <c r="T11" s="1" t="s">
        <v>200</v>
      </c>
    </row>
    <row r="12" s="1" customFormat="1" spans="1:20">
      <c r="A12" s="3">
        <v>16528650547</v>
      </c>
      <c r="B12" s="1" t="s">
        <v>187</v>
      </c>
      <c r="C12" s="1" t="s">
        <v>235</v>
      </c>
      <c r="D12" s="1" t="s">
        <v>236</v>
      </c>
      <c r="E12" s="1" t="s">
        <v>101</v>
      </c>
      <c r="F12" s="1" t="s">
        <v>187</v>
      </c>
      <c r="G12" s="1" t="s">
        <v>190</v>
      </c>
      <c r="H12" s="1" t="s">
        <v>191</v>
      </c>
      <c r="I12" s="1" t="s">
        <v>237</v>
      </c>
      <c r="J12" s="1" t="s">
        <v>193</v>
      </c>
      <c r="K12" s="1" t="s">
        <v>237</v>
      </c>
      <c r="L12" s="1" t="s">
        <v>237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238</v>
      </c>
      <c r="R12" s="1" t="s">
        <v>198</v>
      </c>
      <c r="S12" s="1" t="s">
        <v>199</v>
      </c>
      <c r="T12" s="1" t="s">
        <v>200</v>
      </c>
    </row>
    <row r="13" s="1" customFormat="1" spans="1:20">
      <c r="A13" s="3">
        <v>16528606714</v>
      </c>
      <c r="B13" s="1" t="s">
        <v>187</v>
      </c>
      <c r="C13" s="1" t="s">
        <v>239</v>
      </c>
      <c r="D13" s="1" t="s">
        <v>240</v>
      </c>
      <c r="E13" s="1" t="s">
        <v>98</v>
      </c>
      <c r="F13" s="1" t="s">
        <v>187</v>
      </c>
      <c r="G13" s="1" t="s">
        <v>190</v>
      </c>
      <c r="H13" s="1" t="s">
        <v>191</v>
      </c>
      <c r="I13" s="1" t="s">
        <v>241</v>
      </c>
      <c r="J13" s="1" t="s">
        <v>193</v>
      </c>
      <c r="K13" s="1" t="s">
        <v>241</v>
      </c>
      <c r="L13" s="1" t="s">
        <v>241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242</v>
      </c>
      <c r="R13" s="1" t="s">
        <v>198</v>
      </c>
      <c r="S13" s="1" t="s">
        <v>199</v>
      </c>
      <c r="T13" s="1" t="s">
        <v>200</v>
      </c>
    </row>
    <row r="14" s="1" customFormat="1" spans="1:20">
      <c r="A14" s="3">
        <v>16527946431</v>
      </c>
      <c r="B14" s="1" t="s">
        <v>187</v>
      </c>
      <c r="C14" s="1" t="s">
        <v>243</v>
      </c>
      <c r="D14" s="1" t="s">
        <v>244</v>
      </c>
      <c r="E14" s="1" t="s">
        <v>96</v>
      </c>
      <c r="F14" s="1" t="s">
        <v>187</v>
      </c>
      <c r="G14" s="1" t="s">
        <v>190</v>
      </c>
      <c r="H14" s="1" t="s">
        <v>191</v>
      </c>
      <c r="I14" s="1" t="s">
        <v>245</v>
      </c>
      <c r="J14" s="1" t="s">
        <v>193</v>
      </c>
      <c r="K14" s="1" t="s">
        <v>245</v>
      </c>
      <c r="L14" s="1" t="s">
        <v>245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246</v>
      </c>
      <c r="R14" s="1" t="s">
        <v>198</v>
      </c>
      <c r="S14" s="1" t="s">
        <v>199</v>
      </c>
      <c r="T14" s="1" t="s">
        <v>200</v>
      </c>
    </row>
    <row r="15" s="1" customFormat="1" spans="1:20">
      <c r="A15" s="3">
        <v>16527848068</v>
      </c>
      <c r="B15" s="1" t="s">
        <v>187</v>
      </c>
      <c r="C15" s="1" t="s">
        <v>247</v>
      </c>
      <c r="D15" s="1" t="s">
        <v>248</v>
      </c>
      <c r="E15" s="1" t="s">
        <v>93</v>
      </c>
      <c r="F15" s="1" t="s">
        <v>187</v>
      </c>
      <c r="G15" s="1" t="s">
        <v>190</v>
      </c>
      <c r="H15" s="1" t="s">
        <v>191</v>
      </c>
      <c r="I15" s="1" t="s">
        <v>249</v>
      </c>
      <c r="J15" s="1" t="s">
        <v>193</v>
      </c>
      <c r="K15" s="1" t="s">
        <v>249</v>
      </c>
      <c r="L15" s="1" t="s">
        <v>249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250</v>
      </c>
      <c r="R15" s="1" t="s">
        <v>198</v>
      </c>
      <c r="S15" s="1" t="s">
        <v>199</v>
      </c>
      <c r="T15" s="1" t="s">
        <v>200</v>
      </c>
    </row>
    <row r="16" s="1" customFormat="1" spans="1:20">
      <c r="A16" s="3">
        <v>16527762320</v>
      </c>
      <c r="B16" s="1" t="s">
        <v>187</v>
      </c>
      <c r="C16" s="1" t="s">
        <v>251</v>
      </c>
      <c r="D16" s="1" t="s">
        <v>252</v>
      </c>
      <c r="E16" s="1" t="s">
        <v>91</v>
      </c>
      <c r="F16" s="1" t="s">
        <v>187</v>
      </c>
      <c r="G16" s="1" t="s">
        <v>190</v>
      </c>
      <c r="H16" s="1" t="s">
        <v>191</v>
      </c>
      <c r="I16" s="1" t="s">
        <v>253</v>
      </c>
      <c r="J16" s="1" t="s">
        <v>193</v>
      </c>
      <c r="K16" s="1" t="s">
        <v>253</v>
      </c>
      <c r="L16" s="1" t="s">
        <v>253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254</v>
      </c>
      <c r="R16" s="1" t="s">
        <v>198</v>
      </c>
      <c r="S16" s="1" t="s">
        <v>199</v>
      </c>
      <c r="T16" s="1" t="s">
        <v>200</v>
      </c>
    </row>
    <row r="17" s="1" customFormat="1" spans="1:20">
      <c r="A17" s="3">
        <v>16527653496</v>
      </c>
      <c r="B17" s="1" t="s">
        <v>187</v>
      </c>
      <c r="C17" s="1" t="s">
        <v>255</v>
      </c>
      <c r="D17" s="1" t="s">
        <v>256</v>
      </c>
      <c r="E17" s="1" t="s">
        <v>88</v>
      </c>
      <c r="F17" s="1" t="s">
        <v>187</v>
      </c>
      <c r="G17" s="1" t="s">
        <v>190</v>
      </c>
      <c r="H17" s="1" t="s">
        <v>191</v>
      </c>
      <c r="I17" s="1" t="s">
        <v>257</v>
      </c>
      <c r="J17" s="1" t="s">
        <v>193</v>
      </c>
      <c r="K17" s="1" t="s">
        <v>257</v>
      </c>
      <c r="L17" s="1" t="s">
        <v>257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258</v>
      </c>
      <c r="R17" s="1" t="s">
        <v>198</v>
      </c>
      <c r="S17" s="1" t="s">
        <v>199</v>
      </c>
      <c r="T17" s="1" t="s">
        <v>259</v>
      </c>
    </row>
    <row r="18" s="1" customFormat="1" spans="1:20">
      <c r="A18" s="3">
        <v>16527448547</v>
      </c>
      <c r="B18" s="1" t="s">
        <v>187</v>
      </c>
      <c r="C18" s="1" t="s">
        <v>260</v>
      </c>
      <c r="D18" s="1" t="s">
        <v>261</v>
      </c>
      <c r="E18" s="1" t="s">
        <v>85</v>
      </c>
      <c r="F18" s="1" t="s">
        <v>187</v>
      </c>
      <c r="G18" s="1" t="s">
        <v>190</v>
      </c>
      <c r="H18" s="1" t="s">
        <v>191</v>
      </c>
      <c r="I18" s="1" t="s">
        <v>225</v>
      </c>
      <c r="J18" s="1" t="s">
        <v>193</v>
      </c>
      <c r="K18" s="1" t="s">
        <v>225</v>
      </c>
      <c r="L18" s="1" t="s">
        <v>225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262</v>
      </c>
      <c r="R18" s="1" t="s">
        <v>198</v>
      </c>
      <c r="S18" s="1" t="s">
        <v>199</v>
      </c>
      <c r="T18" s="1" t="s">
        <v>200</v>
      </c>
    </row>
    <row r="19" s="1" customFormat="1" spans="1:20">
      <c r="A19" s="3">
        <v>16523646239</v>
      </c>
      <c r="B19" s="1" t="s">
        <v>187</v>
      </c>
      <c r="C19" s="1" t="s">
        <v>263</v>
      </c>
      <c r="D19" s="1" t="s">
        <v>261</v>
      </c>
      <c r="E19" s="1" t="s">
        <v>84</v>
      </c>
      <c r="F19" s="1" t="s">
        <v>187</v>
      </c>
      <c r="G19" s="1" t="s">
        <v>190</v>
      </c>
      <c r="H19" s="1" t="s">
        <v>191</v>
      </c>
      <c r="I19" s="1" t="s">
        <v>225</v>
      </c>
      <c r="J19" s="1" t="s">
        <v>193</v>
      </c>
      <c r="K19" s="1" t="s">
        <v>225</v>
      </c>
      <c r="L19" s="1" t="s">
        <v>225</v>
      </c>
      <c r="M19" s="1" t="s">
        <v>194</v>
      </c>
      <c r="N19" s="1" t="s">
        <v>194</v>
      </c>
      <c r="O19" s="1" t="s">
        <v>195</v>
      </c>
      <c r="P19" s="1" t="s">
        <v>196</v>
      </c>
      <c r="Q19" s="1" t="s">
        <v>264</v>
      </c>
      <c r="R19" s="1" t="s">
        <v>198</v>
      </c>
      <c r="S19" s="1" t="s">
        <v>199</v>
      </c>
      <c r="T19" s="1" t="s">
        <v>200</v>
      </c>
    </row>
    <row r="20" s="1" customFormat="1" spans="1:20">
      <c r="A20" s="3">
        <v>16523610877</v>
      </c>
      <c r="B20" s="1" t="s">
        <v>187</v>
      </c>
      <c r="C20" s="1" t="s">
        <v>265</v>
      </c>
      <c r="D20" s="1" t="s">
        <v>266</v>
      </c>
      <c r="E20" s="1" t="s">
        <v>83</v>
      </c>
      <c r="F20" s="1" t="s">
        <v>187</v>
      </c>
      <c r="G20" s="1" t="s">
        <v>190</v>
      </c>
      <c r="H20" s="1" t="s">
        <v>191</v>
      </c>
      <c r="I20" s="1" t="s">
        <v>267</v>
      </c>
      <c r="J20" s="1" t="s">
        <v>193</v>
      </c>
      <c r="K20" s="1" t="s">
        <v>267</v>
      </c>
      <c r="L20" s="1" t="s">
        <v>267</v>
      </c>
      <c r="M20" s="1" t="s">
        <v>194</v>
      </c>
      <c r="N20" s="1" t="s">
        <v>194</v>
      </c>
      <c r="O20" s="1" t="s">
        <v>195</v>
      </c>
      <c r="P20" s="1" t="s">
        <v>196</v>
      </c>
      <c r="Q20" s="1" t="s">
        <v>268</v>
      </c>
      <c r="R20" s="1" t="s">
        <v>198</v>
      </c>
      <c r="S20" s="1" t="s">
        <v>199</v>
      </c>
      <c r="T20" s="1" t="s">
        <v>200</v>
      </c>
    </row>
    <row r="21" s="1" customFormat="1" spans="1:20">
      <c r="A21" s="3">
        <v>16523597886</v>
      </c>
      <c r="B21" s="1" t="s">
        <v>187</v>
      </c>
      <c r="C21" s="1" t="s">
        <v>269</v>
      </c>
      <c r="D21" s="1" t="s">
        <v>270</v>
      </c>
      <c r="E21" s="1" t="s">
        <v>80</v>
      </c>
      <c r="F21" s="1" t="s">
        <v>187</v>
      </c>
      <c r="G21" s="1" t="s">
        <v>190</v>
      </c>
      <c r="H21" s="1" t="s">
        <v>191</v>
      </c>
      <c r="I21" s="1" t="s">
        <v>271</v>
      </c>
      <c r="J21" s="1" t="s">
        <v>193</v>
      </c>
      <c r="K21" s="1" t="s">
        <v>271</v>
      </c>
      <c r="L21" s="1" t="s">
        <v>271</v>
      </c>
      <c r="M21" s="1" t="s">
        <v>194</v>
      </c>
      <c r="N21" s="1" t="s">
        <v>194</v>
      </c>
      <c r="O21" s="1" t="s">
        <v>195</v>
      </c>
      <c r="P21" s="1" t="s">
        <v>196</v>
      </c>
      <c r="Q21" s="1" t="s">
        <v>272</v>
      </c>
      <c r="R21" s="1" t="s">
        <v>198</v>
      </c>
      <c r="S21" s="1" t="s">
        <v>199</v>
      </c>
      <c r="T21" s="1" t="s">
        <v>259</v>
      </c>
    </row>
    <row r="22" s="1" customFormat="1" spans="1:20">
      <c r="A22" s="3">
        <v>16523494407</v>
      </c>
      <c r="B22" s="1" t="s">
        <v>187</v>
      </c>
      <c r="C22" s="1" t="s">
        <v>273</v>
      </c>
      <c r="D22" s="1" t="s">
        <v>261</v>
      </c>
      <c r="E22" s="1" t="s">
        <v>77</v>
      </c>
      <c r="F22" s="1" t="s">
        <v>187</v>
      </c>
      <c r="G22" s="1" t="s">
        <v>190</v>
      </c>
      <c r="H22" s="1" t="s">
        <v>191</v>
      </c>
      <c r="I22" s="1" t="s">
        <v>225</v>
      </c>
      <c r="J22" s="1" t="s">
        <v>193</v>
      </c>
      <c r="K22" s="1" t="s">
        <v>225</v>
      </c>
      <c r="L22" s="1" t="s">
        <v>225</v>
      </c>
      <c r="M22" s="1" t="s">
        <v>194</v>
      </c>
      <c r="N22" s="1" t="s">
        <v>194</v>
      </c>
      <c r="O22" s="1" t="s">
        <v>195</v>
      </c>
      <c r="P22" s="1" t="s">
        <v>196</v>
      </c>
      <c r="Q22" s="1" t="s">
        <v>274</v>
      </c>
      <c r="R22" s="1" t="s">
        <v>198</v>
      </c>
      <c r="S22" s="1" t="s">
        <v>199</v>
      </c>
      <c r="T22" s="1" t="s">
        <v>200</v>
      </c>
    </row>
    <row r="23" s="1" customFormat="1" spans="1:20">
      <c r="A23" s="3">
        <v>16523406001</v>
      </c>
      <c r="B23" s="1" t="s">
        <v>187</v>
      </c>
      <c r="C23" s="1" t="s">
        <v>275</v>
      </c>
      <c r="D23" s="1" t="s">
        <v>276</v>
      </c>
      <c r="E23" s="1" t="s">
        <v>74</v>
      </c>
      <c r="F23" s="1" t="s">
        <v>187</v>
      </c>
      <c r="G23" s="1" t="s">
        <v>190</v>
      </c>
      <c r="H23" s="1" t="s">
        <v>191</v>
      </c>
      <c r="I23" s="1" t="s">
        <v>277</v>
      </c>
      <c r="J23" s="1" t="s">
        <v>193</v>
      </c>
      <c r="K23" s="1" t="s">
        <v>277</v>
      </c>
      <c r="L23" s="1" t="s">
        <v>277</v>
      </c>
      <c r="M23" s="1" t="s">
        <v>194</v>
      </c>
      <c r="N23" s="1" t="s">
        <v>194</v>
      </c>
      <c r="O23" s="1" t="s">
        <v>195</v>
      </c>
      <c r="P23" s="1" t="s">
        <v>196</v>
      </c>
      <c r="Q23" s="1" t="s">
        <v>278</v>
      </c>
      <c r="R23" s="1" t="s">
        <v>198</v>
      </c>
      <c r="S23" s="1" t="s">
        <v>199</v>
      </c>
      <c r="T23" s="1" t="s">
        <v>200</v>
      </c>
    </row>
    <row r="24" s="1" customFormat="1" spans="1:20">
      <c r="A24" s="3">
        <v>16522469989</v>
      </c>
      <c r="B24" s="1" t="s">
        <v>187</v>
      </c>
      <c r="C24" s="1" t="s">
        <v>279</v>
      </c>
      <c r="D24" s="1" t="s">
        <v>280</v>
      </c>
      <c r="E24" s="1" t="s">
        <v>66</v>
      </c>
      <c r="F24" s="1" t="s">
        <v>187</v>
      </c>
      <c r="G24" s="1" t="s">
        <v>190</v>
      </c>
      <c r="H24" s="1" t="s">
        <v>191</v>
      </c>
      <c r="I24" s="1" t="s">
        <v>281</v>
      </c>
      <c r="J24" s="1" t="s">
        <v>193</v>
      </c>
      <c r="K24" s="1" t="s">
        <v>281</v>
      </c>
      <c r="L24" s="1" t="s">
        <v>281</v>
      </c>
      <c r="M24" s="1" t="s">
        <v>194</v>
      </c>
      <c r="N24" s="1" t="s">
        <v>194</v>
      </c>
      <c r="O24" s="1" t="s">
        <v>195</v>
      </c>
      <c r="P24" s="1" t="s">
        <v>196</v>
      </c>
      <c r="Q24" s="1" t="s">
        <v>282</v>
      </c>
      <c r="R24" s="1" t="s">
        <v>198</v>
      </c>
      <c r="S24" s="1" t="s">
        <v>199</v>
      </c>
      <c r="T24" s="1" t="s">
        <v>200</v>
      </c>
    </row>
    <row r="25" s="1" customFormat="1" spans="1:20">
      <c r="A25" s="3">
        <v>16522106514</v>
      </c>
      <c r="B25" s="1" t="s">
        <v>187</v>
      </c>
      <c r="C25" s="1" t="s">
        <v>283</v>
      </c>
      <c r="D25" s="1" t="s">
        <v>284</v>
      </c>
      <c r="E25" s="1" t="s">
        <v>64</v>
      </c>
      <c r="F25" s="1" t="s">
        <v>187</v>
      </c>
      <c r="G25" s="1" t="s">
        <v>190</v>
      </c>
      <c r="H25" s="1" t="s">
        <v>191</v>
      </c>
      <c r="I25" s="1" t="s">
        <v>285</v>
      </c>
      <c r="J25" s="1" t="s">
        <v>193</v>
      </c>
      <c r="K25" s="1" t="s">
        <v>285</v>
      </c>
      <c r="L25" s="1" t="s">
        <v>285</v>
      </c>
      <c r="M25" s="1" t="s">
        <v>194</v>
      </c>
      <c r="N25" s="1" t="s">
        <v>194</v>
      </c>
      <c r="O25" s="1" t="s">
        <v>195</v>
      </c>
      <c r="P25" s="1" t="s">
        <v>196</v>
      </c>
      <c r="Q25" s="1" t="s">
        <v>286</v>
      </c>
      <c r="R25" s="1" t="s">
        <v>198</v>
      </c>
      <c r="S25" s="1" t="s">
        <v>199</v>
      </c>
      <c r="T25" s="1" t="s">
        <v>200</v>
      </c>
    </row>
    <row r="26" s="1" customFormat="1" spans="1:20">
      <c r="A26" s="3">
        <v>16521852428</v>
      </c>
      <c r="B26" s="1" t="s">
        <v>187</v>
      </c>
      <c r="C26" s="1" t="s">
        <v>287</v>
      </c>
      <c r="D26" s="1" t="s">
        <v>288</v>
      </c>
      <c r="E26" s="1" t="s">
        <v>61</v>
      </c>
      <c r="F26" s="1" t="s">
        <v>187</v>
      </c>
      <c r="G26" s="1" t="s">
        <v>190</v>
      </c>
      <c r="H26" s="1" t="s">
        <v>191</v>
      </c>
      <c r="I26" s="1" t="s">
        <v>289</v>
      </c>
      <c r="J26" s="1" t="s">
        <v>193</v>
      </c>
      <c r="K26" s="1" t="s">
        <v>289</v>
      </c>
      <c r="L26" s="1" t="s">
        <v>289</v>
      </c>
      <c r="M26" s="1" t="s">
        <v>194</v>
      </c>
      <c r="N26" s="1" t="s">
        <v>194</v>
      </c>
      <c r="O26" s="1" t="s">
        <v>195</v>
      </c>
      <c r="P26" s="1" t="s">
        <v>196</v>
      </c>
      <c r="Q26" s="1" t="s">
        <v>290</v>
      </c>
      <c r="R26" s="1" t="s">
        <v>198</v>
      </c>
      <c r="S26" s="1" t="s">
        <v>199</v>
      </c>
      <c r="T26" s="1" t="s">
        <v>200</v>
      </c>
    </row>
    <row r="27" s="1" customFormat="1" spans="1:20">
      <c r="A27" s="3">
        <v>16520557919</v>
      </c>
      <c r="B27" s="1" t="s">
        <v>291</v>
      </c>
      <c r="C27" s="1" t="s">
        <v>292</v>
      </c>
      <c r="D27" s="1" t="s">
        <v>293</v>
      </c>
      <c r="E27" s="1" t="s">
        <v>58</v>
      </c>
      <c r="F27" s="1" t="s">
        <v>187</v>
      </c>
      <c r="G27" s="1" t="s">
        <v>190</v>
      </c>
      <c r="H27" s="1" t="s">
        <v>191</v>
      </c>
      <c r="I27" s="1" t="s">
        <v>294</v>
      </c>
      <c r="J27" s="1" t="s">
        <v>193</v>
      </c>
      <c r="K27" s="1" t="s">
        <v>294</v>
      </c>
      <c r="L27" s="1" t="s">
        <v>294</v>
      </c>
      <c r="M27" s="1" t="s">
        <v>194</v>
      </c>
      <c r="N27" s="1" t="s">
        <v>194</v>
      </c>
      <c r="O27" s="1" t="s">
        <v>195</v>
      </c>
      <c r="P27" s="1" t="s">
        <v>196</v>
      </c>
      <c r="Q27" s="1" t="s">
        <v>295</v>
      </c>
      <c r="R27" s="1" t="s">
        <v>198</v>
      </c>
      <c r="S27" s="1" t="s">
        <v>199</v>
      </c>
      <c r="T27" s="1" t="s">
        <v>200</v>
      </c>
    </row>
    <row r="28" s="1" customFormat="1" spans="1:20">
      <c r="A28" s="3">
        <v>16520324066</v>
      </c>
      <c r="B28" s="1" t="s">
        <v>291</v>
      </c>
      <c r="C28" s="1" t="s">
        <v>296</v>
      </c>
      <c r="D28" s="1" t="s">
        <v>297</v>
      </c>
      <c r="E28" s="1" t="s">
        <v>56</v>
      </c>
      <c r="F28" s="1" t="s">
        <v>187</v>
      </c>
      <c r="G28" s="1" t="s">
        <v>190</v>
      </c>
      <c r="H28" s="1" t="s">
        <v>191</v>
      </c>
      <c r="I28" s="1" t="s">
        <v>298</v>
      </c>
      <c r="J28" s="1" t="s">
        <v>193</v>
      </c>
      <c r="K28" s="1" t="s">
        <v>298</v>
      </c>
      <c r="L28" s="1" t="s">
        <v>298</v>
      </c>
      <c r="M28" s="1" t="s">
        <v>194</v>
      </c>
      <c r="N28" s="1" t="s">
        <v>194</v>
      </c>
      <c r="O28" s="1" t="s">
        <v>195</v>
      </c>
      <c r="P28" s="1" t="s">
        <v>196</v>
      </c>
      <c r="Q28" s="1" t="s">
        <v>299</v>
      </c>
      <c r="R28" s="1" t="s">
        <v>198</v>
      </c>
      <c r="S28" s="1" t="s">
        <v>199</v>
      </c>
      <c r="T28" s="1" t="s">
        <v>200</v>
      </c>
    </row>
    <row r="29" s="1" customFormat="1" spans="1:20">
      <c r="A29" s="3">
        <v>16514581594</v>
      </c>
      <c r="B29" s="1" t="s">
        <v>291</v>
      </c>
      <c r="C29" s="1" t="s">
        <v>300</v>
      </c>
      <c r="D29" s="1" t="s">
        <v>301</v>
      </c>
      <c r="E29" s="1" t="s">
        <v>53</v>
      </c>
      <c r="F29" s="1" t="s">
        <v>187</v>
      </c>
      <c r="G29" s="1" t="s">
        <v>190</v>
      </c>
      <c r="H29" s="1" t="s">
        <v>191</v>
      </c>
      <c r="I29" s="1" t="s">
        <v>302</v>
      </c>
      <c r="J29" s="1" t="s">
        <v>193</v>
      </c>
      <c r="K29" s="1" t="s">
        <v>302</v>
      </c>
      <c r="L29" s="1" t="s">
        <v>302</v>
      </c>
      <c r="M29" s="1" t="s">
        <v>194</v>
      </c>
      <c r="N29" s="1" t="s">
        <v>194</v>
      </c>
      <c r="O29" s="1" t="s">
        <v>195</v>
      </c>
      <c r="P29" s="1" t="s">
        <v>196</v>
      </c>
      <c r="Q29" s="1" t="s">
        <v>303</v>
      </c>
      <c r="R29" s="1" t="s">
        <v>198</v>
      </c>
      <c r="S29" s="1" t="s">
        <v>199</v>
      </c>
      <c r="T29" s="1" t="s">
        <v>200</v>
      </c>
    </row>
    <row r="30" s="1" customFormat="1" spans="1:20">
      <c r="A30" s="3">
        <v>16513613047</v>
      </c>
      <c r="B30" s="1" t="s">
        <v>291</v>
      </c>
      <c r="C30" s="1" t="s">
        <v>304</v>
      </c>
      <c r="D30" s="1" t="s">
        <v>305</v>
      </c>
      <c r="E30" s="1" t="s">
        <v>50</v>
      </c>
      <c r="F30" s="1" t="s">
        <v>291</v>
      </c>
      <c r="G30" s="1" t="s">
        <v>190</v>
      </c>
      <c r="H30" s="1" t="s">
        <v>191</v>
      </c>
      <c r="I30" s="1" t="s">
        <v>306</v>
      </c>
      <c r="J30" s="1" t="s">
        <v>193</v>
      </c>
      <c r="K30" s="1" t="s">
        <v>306</v>
      </c>
      <c r="L30" s="1" t="s">
        <v>306</v>
      </c>
      <c r="M30" s="1" t="s">
        <v>194</v>
      </c>
      <c r="N30" s="1" t="s">
        <v>194</v>
      </c>
      <c r="O30" s="1" t="s">
        <v>195</v>
      </c>
      <c r="P30" s="1" t="s">
        <v>196</v>
      </c>
      <c r="Q30" s="1" t="s">
        <v>307</v>
      </c>
      <c r="R30" s="1" t="s">
        <v>198</v>
      </c>
      <c r="S30" s="1" t="s">
        <v>199</v>
      </c>
      <c r="T30" s="1" t="s">
        <v>200</v>
      </c>
    </row>
    <row r="31" s="1" customFormat="1" spans="1:20">
      <c r="A31" s="3">
        <v>16512190059</v>
      </c>
      <c r="B31" s="1" t="s">
        <v>308</v>
      </c>
      <c r="C31" s="1" t="s">
        <v>309</v>
      </c>
      <c r="D31" s="1" t="s">
        <v>310</v>
      </c>
      <c r="E31" s="1" t="s">
        <v>47</v>
      </c>
      <c r="F31" s="1" t="s">
        <v>187</v>
      </c>
      <c r="G31" s="1" t="s">
        <v>190</v>
      </c>
      <c r="H31" s="1" t="s">
        <v>191</v>
      </c>
      <c r="I31" s="1" t="s">
        <v>311</v>
      </c>
      <c r="J31" s="1" t="s">
        <v>193</v>
      </c>
      <c r="K31" s="1" t="s">
        <v>311</v>
      </c>
      <c r="L31" s="1" t="s">
        <v>311</v>
      </c>
      <c r="M31" s="1" t="s">
        <v>194</v>
      </c>
      <c r="N31" s="1" t="s">
        <v>194</v>
      </c>
      <c r="O31" s="1" t="s">
        <v>195</v>
      </c>
      <c r="P31" s="1" t="s">
        <v>196</v>
      </c>
      <c r="Q31" s="1" t="s">
        <v>312</v>
      </c>
      <c r="R31" s="1" t="s">
        <v>198</v>
      </c>
      <c r="S31" s="1" t="s">
        <v>199</v>
      </c>
      <c r="T31" s="1" t="s">
        <v>200</v>
      </c>
    </row>
    <row r="32" s="1" customFormat="1" spans="1:20">
      <c r="A32" s="3">
        <v>16511172535</v>
      </c>
      <c r="B32" s="1" t="s">
        <v>308</v>
      </c>
      <c r="C32" s="1" t="s">
        <v>313</v>
      </c>
      <c r="D32" s="1" t="s">
        <v>314</v>
      </c>
      <c r="E32" s="1" t="s">
        <v>44</v>
      </c>
      <c r="F32" s="1" t="s">
        <v>187</v>
      </c>
      <c r="G32" s="1" t="s">
        <v>190</v>
      </c>
      <c r="H32" s="1" t="s">
        <v>191</v>
      </c>
      <c r="I32" s="1" t="s">
        <v>315</v>
      </c>
      <c r="J32" s="1" t="s">
        <v>193</v>
      </c>
      <c r="K32" s="1" t="s">
        <v>315</v>
      </c>
      <c r="L32" s="1" t="s">
        <v>315</v>
      </c>
      <c r="M32" s="1" t="s">
        <v>194</v>
      </c>
      <c r="N32" s="1" t="s">
        <v>194</v>
      </c>
      <c r="O32" s="1" t="s">
        <v>195</v>
      </c>
      <c r="P32" s="1" t="s">
        <v>196</v>
      </c>
      <c r="Q32" s="1" t="s">
        <v>316</v>
      </c>
      <c r="R32" s="1" t="s">
        <v>198</v>
      </c>
      <c r="S32" s="1" t="s">
        <v>199</v>
      </c>
      <c r="T32" s="1" t="s">
        <v>200</v>
      </c>
    </row>
    <row r="33" s="1" customFormat="1" spans="1:20">
      <c r="A33" s="3">
        <v>16503986853</v>
      </c>
      <c r="B33" s="1" t="s">
        <v>317</v>
      </c>
      <c r="C33" s="1" t="s">
        <v>318</v>
      </c>
      <c r="D33" s="1" t="s">
        <v>319</v>
      </c>
      <c r="E33" s="1" t="s">
        <v>40</v>
      </c>
      <c r="F33" s="1" t="s">
        <v>308</v>
      </c>
      <c r="G33" s="1" t="s">
        <v>190</v>
      </c>
      <c r="H33" s="1" t="s">
        <v>191</v>
      </c>
      <c r="I33" s="1" t="s">
        <v>320</v>
      </c>
      <c r="J33" s="1" t="s">
        <v>193</v>
      </c>
      <c r="K33" s="1" t="s">
        <v>320</v>
      </c>
      <c r="L33" s="1" t="s">
        <v>320</v>
      </c>
      <c r="M33" s="1" t="s">
        <v>194</v>
      </c>
      <c r="N33" s="1" t="s">
        <v>194</v>
      </c>
      <c r="O33" s="1" t="s">
        <v>195</v>
      </c>
      <c r="P33" s="1" t="s">
        <v>196</v>
      </c>
      <c r="Q33" s="1" t="s">
        <v>321</v>
      </c>
      <c r="R33" s="1" t="s">
        <v>198</v>
      </c>
      <c r="S33" s="1" t="s">
        <v>199</v>
      </c>
      <c r="T33" s="1" t="s">
        <v>200</v>
      </c>
    </row>
    <row r="34" s="1" customFormat="1" spans="1:20">
      <c r="A34" s="3">
        <v>16497947006</v>
      </c>
      <c r="B34" s="1" t="s">
        <v>322</v>
      </c>
      <c r="C34" s="1" t="s">
        <v>323</v>
      </c>
      <c r="D34" s="1" t="s">
        <v>324</v>
      </c>
      <c r="E34" s="1" t="s">
        <v>37</v>
      </c>
      <c r="F34" s="1" t="s">
        <v>187</v>
      </c>
      <c r="G34" s="1" t="s">
        <v>190</v>
      </c>
      <c r="H34" s="1" t="s">
        <v>191</v>
      </c>
      <c r="I34" s="1" t="s">
        <v>325</v>
      </c>
      <c r="J34" s="1" t="s">
        <v>193</v>
      </c>
      <c r="K34" s="1" t="s">
        <v>325</v>
      </c>
      <c r="L34" s="1" t="s">
        <v>325</v>
      </c>
      <c r="M34" s="1" t="s">
        <v>194</v>
      </c>
      <c r="N34" s="1" t="s">
        <v>194</v>
      </c>
      <c r="O34" s="1" t="s">
        <v>195</v>
      </c>
      <c r="P34" s="1" t="s">
        <v>196</v>
      </c>
      <c r="Q34" s="1" t="s">
        <v>326</v>
      </c>
      <c r="R34" s="1" t="s">
        <v>198</v>
      </c>
      <c r="S34" s="1" t="s">
        <v>199</v>
      </c>
      <c r="T34" s="1" t="s">
        <v>200</v>
      </c>
    </row>
    <row r="35" s="1" customFormat="1" spans="1:20">
      <c r="A35" s="3">
        <v>16497349682</v>
      </c>
      <c r="B35" s="1" t="s">
        <v>322</v>
      </c>
      <c r="C35" s="1" t="s">
        <v>327</v>
      </c>
      <c r="D35" s="1" t="s">
        <v>328</v>
      </c>
      <c r="E35" s="1" t="s">
        <v>329</v>
      </c>
      <c r="F35" s="1" t="s">
        <v>187</v>
      </c>
      <c r="G35" s="1" t="s">
        <v>190</v>
      </c>
      <c r="H35" s="1" t="s">
        <v>191</v>
      </c>
      <c r="I35" s="1" t="s">
        <v>195</v>
      </c>
      <c r="J35" s="1" t="s">
        <v>193</v>
      </c>
      <c r="K35" s="1" t="s">
        <v>195</v>
      </c>
      <c r="L35" s="1" t="s">
        <v>195</v>
      </c>
      <c r="M35" s="1" t="s">
        <v>194</v>
      </c>
      <c r="N35" s="1" t="s">
        <v>194</v>
      </c>
      <c r="O35" s="1" t="s">
        <v>195</v>
      </c>
      <c r="P35" s="1" t="s">
        <v>196</v>
      </c>
      <c r="Q35" s="1" t="s">
        <v>330</v>
      </c>
      <c r="R35" s="1" t="s">
        <v>198</v>
      </c>
      <c r="S35" s="1" t="s">
        <v>199</v>
      </c>
      <c r="T35" s="1" t="s">
        <v>200</v>
      </c>
    </row>
    <row r="36" s="1" customFormat="1" spans="1:20">
      <c r="A36" s="3">
        <v>16472128109</v>
      </c>
      <c r="B36" s="1" t="s">
        <v>331</v>
      </c>
      <c r="C36" s="1" t="s">
        <v>332</v>
      </c>
      <c r="D36" s="1" t="s">
        <v>333</v>
      </c>
      <c r="E36" s="1" t="s">
        <v>30</v>
      </c>
      <c r="F36" s="1" t="s">
        <v>187</v>
      </c>
      <c r="G36" s="1" t="s">
        <v>190</v>
      </c>
      <c r="H36" s="1" t="s">
        <v>191</v>
      </c>
      <c r="I36" s="1" t="s">
        <v>334</v>
      </c>
      <c r="J36" s="1" t="s">
        <v>193</v>
      </c>
      <c r="K36" s="1" t="s">
        <v>334</v>
      </c>
      <c r="L36" s="1" t="s">
        <v>334</v>
      </c>
      <c r="M36" s="1" t="s">
        <v>194</v>
      </c>
      <c r="N36" s="1" t="s">
        <v>194</v>
      </c>
      <c r="O36" s="1" t="s">
        <v>195</v>
      </c>
      <c r="P36" s="1" t="s">
        <v>196</v>
      </c>
      <c r="Q36" s="1" t="s">
        <v>335</v>
      </c>
      <c r="R36" s="1" t="s">
        <v>198</v>
      </c>
      <c r="S36" s="1" t="s">
        <v>199</v>
      </c>
      <c r="T36" s="1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2021-10-16T01:46:46Z</dcterms:created>
  <dcterms:modified xsi:type="dcterms:W3CDTF">2021-10-16T03:38:46Z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1DE9E2EDAEC84D4DB03DC2C2128D9F7F</vt:lpwstr>
  </property>
  <property fmtid="{D5CDD505-2E9C-101B-9397-08002B2CF9AE}" pid="3" name="KSOProductBuildVer">
    <vt:lpwstr>2052-11.1.0.10938</vt:lpwstr>
  </property>
</Properties>
</file>