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<sst xmlns="http://schemas.openxmlformats.org/spreadsheetml/2006/main" count="446" uniqueCount="188">
  <si>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</si>
  <si>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</si>
  <si>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</si>
  <si>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</si>
  <si>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</si>
  <si>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</si>
  <si>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</si>
  <si>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</si>
  <si>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</si>
  <si>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</si>
  <si>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</si>
  <si>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</si>
  <si>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</si>
  <si>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</si>
  <si>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</si>
  <si>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</si>
  <si>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</si>
  <si>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</si>
  <si>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</si>
  <si>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</si>
  <si>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</si>
  <si>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</si>
  <si>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</si>
  <si>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</si>
  <si>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</si>
  <si>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</si>
  <si>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</si>
  <si>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[温莎]温莎市中心喜来登福朋酒店(Four Points by Sheraton Windsor Downtown)(68028817)</t>
  </si>
  <si>
    <t>城景大号床房&lt;不退款&gt;&lt;2人入住&gt;</t>
  </si>
  <si>
    <t>HKD</t>
  </si>
  <si>
    <t>Backhus/Joshua</t>
  </si>
  <si>
    <t>CA13030211019HKD</t>
  </si>
  <si>
    <t>未提现</t>
  </si>
  <si>
    <t>携程开票</t>
  </si>
  <si>
    <t>[费城]费城中心城原住客栈(Residence Inn by Marriott Philadelphia Center City)(55505362)</t>
  </si>
  <si>
    <t>大床房&lt;2人入住&gt;&lt;不退款&gt;&lt;早餐&gt;</t>
  </si>
  <si>
    <t>Spaulding/Sarah Lynn,Spaulding/Gregory Antwone</t>
  </si>
  <si>
    <t>[科隆]科隆万怡酒店酒店(Courtyard by Marriott Cologne)(68025857)</t>
  </si>
  <si>
    <t>豪华特大床房&lt;早餐&gt;&lt;不退款&gt;&lt;2人入住&gt;</t>
  </si>
  <si>
    <t>Lin/Jianning,Sang/Zhenghao</t>
  </si>
  <si>
    <t>[加尔兴]慕尼黑加兴万怡酒店(Courtyard by Marriott Munich Garching)(76205447)</t>
  </si>
  <si>
    <t>豪华特大床房&lt;2人入住&gt;&lt;不退款&gt;&lt;早餐&gt;</t>
  </si>
  <si>
    <t>YANG/GUANGXI</t>
  </si>
  <si>
    <t>[里昂]里昂塞特万豪国际酒店(Lyon Marriott Hotel Cité Internationale)(55299331)</t>
  </si>
  <si>
    <t>标准房&lt;不退款&gt;&lt;2人入住&gt;</t>
  </si>
  <si>
    <t>guillaud/jean-claude</t>
  </si>
  <si>
    <t>[布城]普特拉贾亚艾美度假酒店(Le Meridien Putrajaya)(68027945)</t>
  </si>
  <si>
    <t>招牌双床房&lt;不退款&gt;&lt;2人入住&gt;</t>
  </si>
  <si>
    <t>Ab Kadir/Datin Paduka Siti Muna</t>
  </si>
  <si>
    <t>76183792;76183794</t>
  </si>
  <si>
    <t>[Cilinaya]马塔兰阿斯顿酒店(Aston Inn Mataram)(55598950)</t>
  </si>
  <si>
    <t>高级房&lt;不退款&gt;&lt;2人入住&gt;</t>
  </si>
  <si>
    <t>Kurniawan/Thomas Agus</t>
  </si>
  <si>
    <t>[斯特雷特福德]老特拉福德足球酒店-臻品之选(Hotel Football, Old Trafford, a Tribute Portfolio Hotel)(60514089)</t>
  </si>
  <si>
    <t>标准特大床房&lt;不退款&gt;&lt;2人入住&gt;</t>
  </si>
  <si>
    <t>Hand/Jack</t>
  </si>
  <si>
    <t>[East Whiteland Township]喜来登大峡谷酒店(Sheraton Great Valley Hotel)(55707877)</t>
  </si>
  <si>
    <t>特大床房&lt;不退款&gt;&lt;2人入住&gt;</t>
  </si>
  <si>
    <t>Reaves/Donte</t>
  </si>
  <si>
    <t>[贝伊奥卢]喜来登伊斯坦布尔市中心酒店(Sheraton Istanbul City Center)(71612710)</t>
  </si>
  <si>
    <t>特大床房&lt;2人入住&gt;&lt;不退款&gt;&lt;早餐&gt;</t>
  </si>
  <si>
    <t>WANG/KUN,XIA/QIAN</t>
  </si>
  <si>
    <t>[吉隆坡]吉隆坡中环酒店(Hotel Sentral Kuala Lumpur)(55694371)</t>
  </si>
  <si>
    <t>快捷房(无窗)&lt;不退款&gt;&lt;2人入住&gt;</t>
  </si>
  <si>
    <t>azli/zairul</t>
  </si>
  <si>
    <t>[纽卡斯尔]希尔顿纽卡尔斯国际机场逸林酒店(DoubleTree by Hilton Hotel Newcastle International Airport)(55414295)</t>
  </si>
  <si>
    <t>Harding/Tom</t>
  </si>
  <si>
    <t>[马六甲]淡马锡酒店(Temasek Hotel)(68545435)</t>
  </si>
  <si>
    <t>SAMAD/ZANIYAH</t>
  </si>
  <si>
    <t>Mansur/Abdul wahab</t>
  </si>
  <si>
    <t>，</t>
  </si>
  <si>
    <t>15539 HKD</t>
  </si>
  <si>
    <t>A211019110458481</t>
  </si>
  <si>
    <t>总计：15539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</si>
  <si>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</si>
  <si>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</si>
  <si>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</si>
  <si>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</si>
  <si>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</si>
  <si>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</si>
  <si>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</si>
  <si>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</si>
  <si>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</si>
  <si>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</si>
  <si>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</si>
  <si>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</si>
  <si>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</si>
  <si>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</si>
  <si>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</si>
  <si>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</si>
  <si>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</si>
  <si>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2021-10-15</t>
  </si>
  <si>
    <t>2278031</t>
  </si>
  <si>
    <t>吉隆坡中环酒店</t>
  </si>
  <si>
    <t>Mansur Abdul wahab</t>
  </si>
  <si>
    <t>2021-10-16</t>
  </si>
  <si>
    <t>退房日周结</t>
  </si>
  <si>
    <t>81.29</t>
  </si>
  <si>
    <t>98.00</t>
  </si>
  <si>
    <t>0</t>
  </si>
  <si>
    <t>0.00</t>
  </si>
  <si>
    <t>携程汇智国际直连</t>
  </si>
  <si>
    <t>2021-10-15 19:25:10</t>
  </si>
  <si>
    <t>否</t>
  </si>
  <si>
    <t>汇智国际旅游发展有限公司</t>
  </si>
  <si>
    <t>直连</t>
  </si>
  <si>
    <t>2278006</t>
  </si>
  <si>
    <t>马六甲淡马锡酒店</t>
  </si>
  <si>
    <t>SAMAD ZANIYAH</t>
  </si>
  <si>
    <t>323.51</t>
  </si>
  <si>
    <t>390.00</t>
  </si>
  <si>
    <t>2021-10-15 18:51:31</t>
  </si>
  <si>
    <t>2277945</t>
  </si>
  <si>
    <t>希尔顿纽卡尔斯国际机场逸林酒店</t>
  </si>
  <si>
    <t>Harding Tom</t>
  </si>
  <si>
    <t>601.39</t>
  </si>
  <si>
    <t>725.00</t>
  </si>
  <si>
    <t>2021-10-15 17:02:29</t>
  </si>
  <si>
    <t>2277930</t>
  </si>
  <si>
    <t>azli zairul</t>
  </si>
  <si>
    <t>2021-10-15 16:28:25</t>
  </si>
  <si>
    <t>2277634</t>
  </si>
  <si>
    <t>伊斯坦布尔市中心喜来登酒店</t>
  </si>
  <si>
    <t>WANG KUN,XIA QIAN</t>
  </si>
  <si>
    <t>689.31</t>
  </si>
  <si>
    <t>831.00</t>
  </si>
  <si>
    <t>2021-10-15 03:13:13</t>
  </si>
  <si>
    <t>2021-10-14</t>
  </si>
  <si>
    <t>2277455</t>
  </si>
  <si>
    <t>喜来登大峡谷酒店</t>
  </si>
  <si>
    <t>Reaves Donte</t>
  </si>
  <si>
    <t>1797.37</t>
  </si>
  <si>
    <t>2171.00</t>
  </si>
  <si>
    <t>2021-10-14 20:10:06</t>
  </si>
  <si>
    <t>2277409</t>
  </si>
  <si>
    <t>老特拉福德足球酒店- Tribute Portfolio 酒店</t>
  </si>
  <si>
    <t>Hand Jack</t>
  </si>
  <si>
    <t>1670.70</t>
  </si>
  <si>
    <t>2018.00</t>
  </si>
  <si>
    <t>2021-10-14 18:50:29</t>
  </si>
  <si>
    <t>2021-10-10</t>
  </si>
  <si>
    <t>2275120</t>
  </si>
  <si>
    <t>马塔兰阿斯顿酒店</t>
  </si>
  <si>
    <t>Kurniawan Thomas Agus</t>
  </si>
  <si>
    <t>845.48</t>
  </si>
  <si>
    <t>1020.00</t>
  </si>
  <si>
    <t>2021-10-10 07:20:48</t>
  </si>
  <si>
    <t>2021-10-09</t>
  </si>
  <si>
    <t>2274800</t>
  </si>
  <si>
    <t>吉隆坡布特拉再也艾美酒店</t>
  </si>
  <si>
    <t>Ab Kadir Datin Paduka Siti Muna</t>
  </si>
  <si>
    <t>2021-10-13</t>
  </si>
  <si>
    <t>2783.45</t>
  </si>
  <si>
    <t>3355.98</t>
  </si>
  <si>
    <t>2021-10-09 12:17:02</t>
  </si>
  <si>
    <t>2274673</t>
  </si>
  <si>
    <t>里昂塞特万豪国际酒店</t>
  </si>
  <si>
    <t>guillaud jean-claude</t>
  </si>
  <si>
    <t>549.06</t>
  </si>
  <si>
    <t>662.00</t>
  </si>
  <si>
    <t>2021-10-09 01:48:43</t>
  </si>
  <si>
    <t>2021-10-08</t>
  </si>
  <si>
    <t>2274585</t>
  </si>
  <si>
    <t>Courtyard by Marriott Munich Garching</t>
  </si>
  <si>
    <t>YANG GUANGXI</t>
  </si>
  <si>
    <t>947.26</t>
  </si>
  <si>
    <t>1141.00</t>
  </si>
  <si>
    <t>2021-10-08 21:43:31</t>
  </si>
  <si>
    <t>2274274</t>
  </si>
  <si>
    <t>科隆万怡酒店</t>
  </si>
  <si>
    <t>Lin Jianning,Sang Zhenghao</t>
  </si>
  <si>
    <t>619.33</t>
  </si>
  <si>
    <t>746.00</t>
  </si>
  <si>
    <t>2021-10-08 07:17:50</t>
  </si>
  <si>
    <t>2021-10-01</t>
  </si>
  <si>
    <t>2270310</t>
  </si>
  <si>
    <t>费城中心城居家酒店</t>
  </si>
  <si>
    <t>Spaulding Sarah Lynn,Spaulding Gregory Antwone</t>
  </si>
  <si>
    <t>1245.68</t>
  </si>
  <si>
    <t>1501.00</t>
  </si>
  <si>
    <t>2021-10-01 08:41:13</t>
  </si>
  <si>
    <t>2021-09-21</t>
  </si>
  <si>
    <t>2260279</t>
  </si>
  <si>
    <t>温莎市中心喜来登福朋酒店</t>
  </si>
  <si>
    <t>Backhus Joshua</t>
  </si>
  <si>
    <t>651.09</t>
  </si>
  <si>
    <t>782.00</t>
  </si>
  <si>
    <t>2021-09-21 08:56:48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</si>
</sst>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0" borderId="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16331031418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44485</v>
      </c>
      <c r="H2" s="4">
        <v>1</v>
      </c>
      <c r="I2" s="4">
        <v>1</v>
      </c>
      <c r="J2" s="4">
        <v>1</v>
      </c>
      <c r="K2" s="4" t="s">
        <v>29</v>
      </c>
      <c r="L2" s="4">
        <v>782</v>
      </c>
      <c r="M2" s="4">
        <v>782</v>
      </c>
      <c r="N2" s="4" t="s">
        <v>30</v>
      </c>
      <c r="O2" s="4" t="s">
        <v>31</v>
      </c>
      <c r="P2" s="4" t="s">
        <v>32</v>
      </c>
      <c r="Q2" s="4">
        <v>0</v>
      </c>
      <c r="R2" s="6">
        <v>44460</v>
      </c>
      <c r="S2" s="5">
        <v>44488</v>
      </c>
      <c r="T2" s="4" t="s">
        <v>33</v>
      </c>
      <c r="U2" s="4">
        <v>782</v>
      </c>
      <c r="V2" s="4">
        <v>0</v>
      </c>
      <c r="W2" s="4">
        <v>0</v>
      </c>
      <c r="X2" s="4">
        <v>2260279</v>
      </c>
      <c r="Y2" s="4">
        <v>89958089</v>
      </c>
    </row>
    <row r="3" s="4" customFormat="1" spans="1:25">
      <c r="A3" s="4">
        <v>16424035099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44484</v>
      </c>
      <c r="G3" s="5">
        <v>44485</v>
      </c>
      <c r="H3" s="4">
        <v>1</v>
      </c>
      <c r="I3" s="4">
        <v>1</v>
      </c>
      <c r="J3" s="4">
        <v>1</v>
      </c>
      <c r="K3" s="4" t="s">
        <v>29</v>
      </c>
      <c r="L3" s="4">
        <v>1501</v>
      </c>
      <c r="M3" s="4">
        <v>1501</v>
      </c>
      <c r="N3" s="4" t="s">
        <v>36</v>
      </c>
      <c r="O3" s="4" t="s">
        <v>31</v>
      </c>
      <c r="P3" s="4" t="s">
        <v>32</v>
      </c>
      <c r="Q3" s="4">
        <v>0</v>
      </c>
      <c r="R3" s="6">
        <v>44470</v>
      </c>
      <c r="S3" s="5">
        <v>44488</v>
      </c>
      <c r="T3" s="4" t="s">
        <v>33</v>
      </c>
      <c r="U3" s="4">
        <v>1501</v>
      </c>
      <c r="V3" s="4">
        <v>0</v>
      </c>
      <c r="W3" s="4">
        <v>0</v>
      </c>
      <c r="X3" s="4"/>
      <c r="Y3" s="4">
        <v>99222695</v>
      </c>
    </row>
    <row r="4" s="4" customFormat="1" spans="1:25">
      <c r="A4" s="4">
        <v>16494087702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44484</v>
      </c>
      <c r="G4" s="5">
        <v>44485</v>
      </c>
      <c r="H4" s="4">
        <v>1</v>
      </c>
      <c r="I4" s="4">
        <v>1</v>
      </c>
      <c r="J4" s="4">
        <v>1</v>
      </c>
      <c r="K4" s="4" t="s">
        <v>29</v>
      </c>
      <c r="L4" s="4">
        <v>746</v>
      </c>
      <c r="M4" s="4">
        <v>746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44477</v>
      </c>
      <c r="S4" s="5">
        <v>44488</v>
      </c>
      <c r="T4" s="4" t="s">
        <v>33</v>
      </c>
      <c r="U4" s="4">
        <v>746</v>
      </c>
      <c r="V4" s="4">
        <v>0</v>
      </c>
      <c r="W4" s="4">
        <v>0</v>
      </c>
      <c r="X4" s="4">
        <v>2274274</v>
      </c>
      <c r="Y4" s="4">
        <v>75025783</v>
      </c>
    </row>
    <row r="5" s="4" customFormat="1" spans="1:25">
      <c r="A5" s="4">
        <v>16497846286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44483</v>
      </c>
      <c r="G5" s="5">
        <v>44485</v>
      </c>
      <c r="H5" s="4">
        <v>1</v>
      </c>
      <c r="I5" s="4">
        <v>2</v>
      </c>
      <c r="J5" s="4">
        <v>2</v>
      </c>
      <c r="K5" s="4" t="s">
        <v>29</v>
      </c>
      <c r="L5" s="4">
        <v>1141</v>
      </c>
      <c r="M5" s="4">
        <v>1141</v>
      </c>
      <c r="N5" s="4" t="s">
        <v>42</v>
      </c>
      <c r="O5" s="4" t="s">
        <v>31</v>
      </c>
      <c r="P5" s="4" t="s">
        <v>32</v>
      </c>
      <c r="Q5" s="4">
        <v>0</v>
      </c>
      <c r="R5" s="6">
        <v>44477</v>
      </c>
      <c r="S5" s="5">
        <v>44488</v>
      </c>
      <c r="T5" s="4" t="s">
        <v>33</v>
      </c>
      <c r="U5" s="4">
        <v>1141</v>
      </c>
      <c r="V5" s="4">
        <v>0</v>
      </c>
      <c r="W5" s="4">
        <v>0</v>
      </c>
      <c r="X5" s="4"/>
      <c r="Y5" s="4">
        <v>75494780</v>
      </c>
    </row>
    <row r="6" s="4" customFormat="1" spans="1:25">
      <c r="A6" s="4">
        <v>16498571959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44484</v>
      </c>
      <c r="G6" s="5">
        <v>44485</v>
      </c>
      <c r="H6" s="4">
        <v>1</v>
      </c>
      <c r="I6" s="4">
        <v>1</v>
      </c>
      <c r="J6" s="4">
        <v>1</v>
      </c>
      <c r="K6" s="4" t="s">
        <v>29</v>
      </c>
      <c r="L6" s="4">
        <v>662</v>
      </c>
      <c r="M6" s="4">
        <v>662</v>
      </c>
      <c r="N6" s="4" t="s">
        <v>45</v>
      </c>
      <c r="O6" s="4" t="s">
        <v>31</v>
      </c>
      <c r="P6" s="4" t="s">
        <v>32</v>
      </c>
      <c r="Q6" s="4">
        <v>0</v>
      </c>
      <c r="R6" s="6">
        <v>44478</v>
      </c>
      <c r="S6" s="5">
        <v>44488</v>
      </c>
      <c r="T6" s="4" t="s">
        <v>33</v>
      </c>
      <c r="U6" s="4">
        <v>662</v>
      </c>
      <c r="V6" s="4">
        <v>0</v>
      </c>
      <c r="W6" s="4">
        <v>0</v>
      </c>
      <c r="X6" s="4"/>
      <c r="Y6" s="4">
        <v>75708787</v>
      </c>
    </row>
    <row r="7" s="4" customFormat="1" spans="1:25">
      <c r="A7" s="4">
        <v>16502971155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44482</v>
      </c>
      <c r="G7" s="5">
        <v>44485</v>
      </c>
      <c r="H7" s="4">
        <v>2</v>
      </c>
      <c r="I7" s="4">
        <v>3</v>
      </c>
      <c r="J7" s="4">
        <v>6</v>
      </c>
      <c r="K7" s="4" t="s">
        <v>29</v>
      </c>
      <c r="L7" s="4">
        <v>3356</v>
      </c>
      <c r="M7" s="4">
        <v>3356</v>
      </c>
      <c r="N7" s="4" t="s">
        <v>48</v>
      </c>
      <c r="O7" s="4" t="s">
        <v>31</v>
      </c>
      <c r="P7" s="4" t="s">
        <v>32</v>
      </c>
      <c r="Q7" s="4">
        <v>0</v>
      </c>
      <c r="R7" s="6">
        <v>44478</v>
      </c>
      <c r="S7" s="5">
        <v>44488</v>
      </c>
      <c r="T7" s="4" t="s">
        <v>33</v>
      </c>
      <c r="U7" s="4">
        <v>3356</v>
      </c>
      <c r="V7" s="4">
        <v>0</v>
      </c>
      <c r="W7" s="4">
        <v>0</v>
      </c>
      <c r="X7" s="4">
        <v>2274800</v>
      </c>
      <c r="Y7" s="4" t="s">
        <v>49</v>
      </c>
    </row>
    <row r="8" s="4" customFormat="1" spans="1:23">
      <c r="A8" s="4">
        <v>16506967015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44479</v>
      </c>
      <c r="G8" s="5">
        <v>44485</v>
      </c>
      <c r="H8" s="4">
        <v>1</v>
      </c>
      <c r="I8" s="4">
        <v>6</v>
      </c>
      <c r="J8" s="4">
        <v>6</v>
      </c>
      <c r="K8" s="4" t="s">
        <v>29</v>
      </c>
      <c r="L8" s="4">
        <v>1020</v>
      </c>
      <c r="M8" s="4">
        <v>1020</v>
      </c>
      <c r="N8" s="4" t="s">
        <v>52</v>
      </c>
      <c r="O8" s="4" t="s">
        <v>31</v>
      </c>
      <c r="P8" s="4" t="s">
        <v>32</v>
      </c>
      <c r="Q8" s="4">
        <v>0</v>
      </c>
      <c r="R8" s="6">
        <v>44479</v>
      </c>
      <c r="S8" s="5">
        <v>44488</v>
      </c>
      <c r="T8" s="4" t="s">
        <v>33</v>
      </c>
      <c r="U8" s="4">
        <v>1020</v>
      </c>
      <c r="V8" s="4">
        <v>0</v>
      </c>
      <c r="W8" s="4">
        <v>0</v>
      </c>
    </row>
    <row r="9" s="4" customFormat="1" spans="1:25">
      <c r="A9" s="4">
        <v>16547507337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44483</v>
      </c>
      <c r="G9" s="5">
        <v>44485</v>
      </c>
      <c r="H9" s="4">
        <v>1</v>
      </c>
      <c r="I9" s="4">
        <v>2</v>
      </c>
      <c r="J9" s="4">
        <v>2</v>
      </c>
      <c r="K9" s="4" t="s">
        <v>29</v>
      </c>
      <c r="L9" s="4">
        <v>2018</v>
      </c>
      <c r="M9" s="4">
        <v>2018</v>
      </c>
      <c r="N9" s="4" t="s">
        <v>55</v>
      </c>
      <c r="O9" s="4" t="s">
        <v>31</v>
      </c>
      <c r="P9" s="4" t="s">
        <v>32</v>
      </c>
      <c r="Q9" s="4">
        <v>0</v>
      </c>
      <c r="R9" s="6">
        <v>44483</v>
      </c>
      <c r="S9" s="5">
        <v>44488</v>
      </c>
      <c r="T9" s="4" t="s">
        <v>33</v>
      </c>
      <c r="U9" s="4">
        <v>2018</v>
      </c>
      <c r="V9" s="4">
        <v>0</v>
      </c>
      <c r="W9" s="4">
        <v>0</v>
      </c>
      <c r="X9" s="4">
        <v>2277409</v>
      </c>
      <c r="Y9" s="4">
        <v>82607589</v>
      </c>
    </row>
    <row r="10" s="4" customFormat="1" spans="1:25">
      <c r="A10" s="4">
        <v>16547978510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44483</v>
      </c>
      <c r="G10" s="5">
        <v>44485</v>
      </c>
      <c r="H10" s="4">
        <v>1</v>
      </c>
      <c r="I10" s="4">
        <v>2</v>
      </c>
      <c r="J10" s="4">
        <v>2</v>
      </c>
      <c r="K10" s="4" t="s">
        <v>29</v>
      </c>
      <c r="L10" s="4">
        <v>2171</v>
      </c>
      <c r="M10" s="4">
        <v>2171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44483</v>
      </c>
      <c r="S10" s="5">
        <v>44488</v>
      </c>
      <c r="T10" s="4" t="s">
        <v>33</v>
      </c>
      <c r="U10" s="4">
        <v>2171</v>
      </c>
      <c r="V10" s="4">
        <v>0</v>
      </c>
      <c r="W10" s="4">
        <v>0</v>
      </c>
      <c r="X10" s="4">
        <v>2277455</v>
      </c>
      <c r="Y10" s="4">
        <v>82641272</v>
      </c>
    </row>
    <row r="11" s="4" customFormat="1" spans="1:25">
      <c r="A11" s="4">
        <v>16549414147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44484</v>
      </c>
      <c r="G11" s="5">
        <v>44485</v>
      </c>
      <c r="H11" s="4">
        <v>1</v>
      </c>
      <c r="I11" s="4">
        <v>1</v>
      </c>
      <c r="J11" s="4">
        <v>1</v>
      </c>
      <c r="K11" s="4" t="s">
        <v>29</v>
      </c>
      <c r="L11" s="4">
        <v>831</v>
      </c>
      <c r="M11" s="4">
        <v>831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44484</v>
      </c>
      <c r="S11" s="5">
        <v>44488</v>
      </c>
      <c r="T11" s="4" t="s">
        <v>33</v>
      </c>
      <c r="U11" s="4">
        <v>831</v>
      </c>
      <c r="V11" s="4">
        <v>0</v>
      </c>
      <c r="W11" s="4">
        <v>0</v>
      </c>
      <c r="X11" s="4">
        <v>2277634</v>
      </c>
      <c r="Y11" s="4">
        <v>83043467</v>
      </c>
    </row>
    <row r="12" s="4" customFormat="1" spans="1:25">
      <c r="A12" s="4">
        <v>16558259692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44484</v>
      </c>
      <c r="G12" s="5">
        <v>44485</v>
      </c>
      <c r="H12" s="4">
        <v>1</v>
      </c>
      <c r="I12" s="4">
        <v>1</v>
      </c>
      <c r="J12" s="4">
        <v>1</v>
      </c>
      <c r="K12" s="4" t="s">
        <v>29</v>
      </c>
      <c r="L12" s="4">
        <v>98</v>
      </c>
      <c r="M12" s="4">
        <v>98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44484</v>
      </c>
      <c r="S12" s="5">
        <v>44488</v>
      </c>
      <c r="T12" s="4" t="s">
        <v>33</v>
      </c>
      <c r="U12" s="4">
        <v>98</v>
      </c>
      <c r="V12" s="4">
        <v>0</v>
      </c>
      <c r="W12" s="4">
        <v>0</v>
      </c>
      <c r="X12" s="4"/>
      <c r="Y12" s="4">
        <v>5702630</v>
      </c>
    </row>
    <row r="13" s="4" customFormat="1" spans="1:24">
      <c r="A13" s="4">
        <v>16558557909</v>
      </c>
      <c r="B13" s="4" t="s">
        <v>25</v>
      </c>
      <c r="C13" s="4" t="s">
        <v>26</v>
      </c>
      <c r="D13" s="4" t="s">
        <v>65</v>
      </c>
      <c r="E13" s="4" t="s">
        <v>57</v>
      </c>
      <c r="F13" s="5">
        <v>44484</v>
      </c>
      <c r="G13" s="5">
        <v>44485</v>
      </c>
      <c r="H13" s="4">
        <v>1</v>
      </c>
      <c r="I13" s="4">
        <v>1</v>
      </c>
      <c r="J13" s="4">
        <v>1</v>
      </c>
      <c r="K13" s="4" t="s">
        <v>29</v>
      </c>
      <c r="L13" s="4">
        <v>725</v>
      </c>
      <c r="M13" s="4">
        <v>725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44484</v>
      </c>
      <c r="S13" s="5">
        <v>44488</v>
      </c>
      <c r="T13" s="4" t="s">
        <v>33</v>
      </c>
      <c r="U13" s="4">
        <v>725</v>
      </c>
      <c r="V13" s="4">
        <v>0</v>
      </c>
      <c r="W13" s="4">
        <v>0</v>
      </c>
      <c r="X13" s="4">
        <v>2277945</v>
      </c>
    </row>
    <row r="14" s="4" customFormat="1" spans="1:24">
      <c r="A14" s="4">
        <v>16559332805</v>
      </c>
      <c r="B14" s="4" t="s">
        <v>25</v>
      </c>
      <c r="C14" s="4" t="s">
        <v>26</v>
      </c>
      <c r="D14" s="4" t="s">
        <v>67</v>
      </c>
      <c r="E14" s="4" t="s">
        <v>41</v>
      </c>
      <c r="F14" s="5">
        <v>44484</v>
      </c>
      <c r="G14" s="5">
        <v>44485</v>
      </c>
      <c r="H14" s="4">
        <v>2</v>
      </c>
      <c r="I14" s="4">
        <v>1</v>
      </c>
      <c r="J14" s="4">
        <v>2</v>
      </c>
      <c r="K14" s="4" t="s">
        <v>29</v>
      </c>
      <c r="L14" s="4">
        <v>390</v>
      </c>
      <c r="M14" s="4">
        <v>390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44484</v>
      </c>
      <c r="S14" s="5">
        <v>44488</v>
      </c>
      <c r="T14" s="4" t="s">
        <v>33</v>
      </c>
      <c r="U14" s="4">
        <v>390</v>
      </c>
      <c r="V14" s="4">
        <v>0</v>
      </c>
      <c r="W14" s="4">
        <v>0</v>
      </c>
      <c r="X14" s="4">
        <v>2278006</v>
      </c>
    </row>
    <row r="15" s="4" customFormat="1" spans="1:25">
      <c r="A15" s="4">
        <v>16559548113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44484</v>
      </c>
      <c r="G15" s="5">
        <v>44485</v>
      </c>
      <c r="H15" s="4">
        <v>1</v>
      </c>
      <c r="I15" s="4">
        <v>1</v>
      </c>
      <c r="J15" s="4">
        <v>1</v>
      </c>
      <c r="K15" s="4" t="s">
        <v>29</v>
      </c>
      <c r="L15" s="4">
        <v>98</v>
      </c>
      <c r="M15" s="4">
        <v>98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44484</v>
      </c>
      <c r="S15" s="5">
        <v>44488</v>
      </c>
      <c r="T15" s="4" t="s">
        <v>33</v>
      </c>
      <c r="U15" s="4">
        <v>98</v>
      </c>
      <c r="V15" s="4">
        <v>0</v>
      </c>
      <c r="W15" s="4">
        <v>0</v>
      </c>
      <c r="X15" s="4">
        <v>2278031</v>
      </c>
      <c r="Y15" s="4">
        <v>5702915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B30" sqref="B30"/>
    </sheetView>
  </sheetViews>
  <sheetFormatPr defaultColWidth="9" defaultRowHeight="13.5"/>
  <cols>
    <col min="1" max="1" width="15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16331031418</v>
      </c>
      <c r="B2" s="5">
        <v>44484</v>
      </c>
      <c r="C2" s="5">
        <v>44485</v>
      </c>
      <c r="D2" s="4">
        <v>782</v>
      </c>
      <c r="E2" s="4" t="str">
        <f>VLOOKUP(A2,HOP!A:L,12,0)</f>
        <v>782.00</v>
      </c>
      <c r="F2" s="4" t="str">
        <f>VLOOKUP(A2,HOP!A:C,3,0)</f>
        <v>2260279</v>
      </c>
      <c r="G2" s="4">
        <f>D2-E2</f>
        <v>0</v>
      </c>
      <c r="H2" s="4" t="str">
        <f>$H$1&amp;F2</f>
        <v>，2260279</v>
      </c>
      <c r="I2" s="4" t="str">
        <f>VLOOKUP(A2,HOP!A:T,20,0)</f>
        <v>直连</v>
      </c>
    </row>
    <row r="3" s="4" customFormat="1" spans="1:9">
      <c r="A3" s="4">
        <v>16424035099</v>
      </c>
      <c r="B3" s="5">
        <v>44484</v>
      </c>
      <c r="C3" s="5">
        <v>44485</v>
      </c>
      <c r="D3" s="4">
        <v>1501</v>
      </c>
      <c r="E3" s="4" t="str">
        <f>VLOOKUP(A3,HOP!A:L,12,0)</f>
        <v>1501.00</v>
      </c>
      <c r="F3" s="4" t="str">
        <f>VLOOKUP(A3,HOP!A:C,3,0)</f>
        <v>2270310</v>
      </c>
      <c r="G3" s="4">
        <f t="shared" ref="G3:G15" si="0">D3-E3</f>
        <v>0</v>
      </c>
      <c r="H3" s="4" t="str">
        <f t="shared" ref="H3:H15" si="1">$H$1&amp;F3</f>
        <v>，2270310</v>
      </c>
      <c r="I3" s="4" t="str">
        <f>VLOOKUP(A3,HOP!A:T,20,0)</f>
        <v>直连</v>
      </c>
    </row>
    <row r="4" s="4" customFormat="1" spans="1:9">
      <c r="A4" s="4">
        <v>16494087702</v>
      </c>
      <c r="B4" s="5">
        <v>44484</v>
      </c>
      <c r="C4" s="5">
        <v>44485</v>
      </c>
      <c r="D4" s="4">
        <v>746</v>
      </c>
      <c r="E4" s="4" t="str">
        <f>VLOOKUP(A4,HOP!A:L,12,0)</f>
        <v>746.00</v>
      </c>
      <c r="F4" s="4" t="str">
        <f>VLOOKUP(A4,HOP!A:C,3,0)</f>
        <v>2274274</v>
      </c>
      <c r="G4" s="4">
        <f t="shared" si="0"/>
        <v>0</v>
      </c>
      <c r="H4" s="4" t="str">
        <f t="shared" si="1"/>
        <v>，2274274</v>
      </c>
      <c r="I4" s="4" t="str">
        <f>VLOOKUP(A4,HOP!A:T,20,0)</f>
        <v>直连</v>
      </c>
    </row>
    <row r="5" s="4" customFormat="1" spans="1:9">
      <c r="A5" s="4">
        <v>16497846286</v>
      </c>
      <c r="B5" s="5">
        <v>44483</v>
      </c>
      <c r="C5" s="5">
        <v>44485</v>
      </c>
      <c r="D5" s="4">
        <v>1141</v>
      </c>
      <c r="E5" s="4" t="str">
        <f>VLOOKUP(A5,HOP!A:L,12,0)</f>
        <v>1141.00</v>
      </c>
      <c r="F5" s="4" t="str">
        <f>VLOOKUP(A5,HOP!A:C,3,0)</f>
        <v>2274585</v>
      </c>
      <c r="G5" s="4">
        <f t="shared" si="0"/>
        <v>0</v>
      </c>
      <c r="H5" s="4" t="str">
        <f t="shared" si="1"/>
        <v>，2274585</v>
      </c>
      <c r="I5" s="4" t="str">
        <f>VLOOKUP(A5,HOP!A:T,20,0)</f>
        <v>直连</v>
      </c>
    </row>
    <row r="6" s="4" customFormat="1" spans="1:9">
      <c r="A6" s="4">
        <v>16498571959</v>
      </c>
      <c r="B6" s="5">
        <v>44484</v>
      </c>
      <c r="C6" s="5">
        <v>44485</v>
      </c>
      <c r="D6" s="4">
        <v>662</v>
      </c>
      <c r="E6" s="4" t="str">
        <f>VLOOKUP(A6,HOP!A:L,12,0)</f>
        <v>662.00</v>
      </c>
      <c r="F6" s="4" t="str">
        <f>VLOOKUP(A6,HOP!A:C,3,0)</f>
        <v>2274673</v>
      </c>
      <c r="G6" s="4">
        <f t="shared" si="0"/>
        <v>0</v>
      </c>
      <c r="H6" s="4" t="str">
        <f t="shared" si="1"/>
        <v>，2274673</v>
      </c>
      <c r="I6" s="4" t="str">
        <f>VLOOKUP(A6,HOP!A:T,20,0)</f>
        <v>直连</v>
      </c>
    </row>
    <row r="7" s="4" customFormat="1" spans="1:9">
      <c r="A7" s="4">
        <v>16502971155</v>
      </c>
      <c r="B7" s="5">
        <v>44482</v>
      </c>
      <c r="C7" s="5">
        <v>44485</v>
      </c>
      <c r="D7" s="4">
        <v>3356</v>
      </c>
      <c r="E7" s="4" t="str">
        <f>VLOOKUP(A7,HOP!A:L,12,0)</f>
        <v>3355.98</v>
      </c>
      <c r="F7" s="4" t="str">
        <f>VLOOKUP(A7,HOP!A:C,3,0)</f>
        <v>2274800</v>
      </c>
      <c r="G7" s="4">
        <f t="shared" si="0"/>
        <v>0.0199999999999818</v>
      </c>
      <c r="H7" s="4" t="str">
        <f t="shared" si="1"/>
        <v>，2274800</v>
      </c>
      <c r="I7" s="4" t="str">
        <f>VLOOKUP(A7,HOP!A:T,20,0)</f>
        <v>直连</v>
      </c>
    </row>
    <row r="8" s="4" customFormat="1" spans="1:9">
      <c r="A8" s="4">
        <v>16506967015</v>
      </c>
      <c r="B8" s="5">
        <v>44479</v>
      </c>
      <c r="C8" s="5">
        <v>44485</v>
      </c>
      <c r="D8" s="4">
        <v>1020</v>
      </c>
      <c r="E8" s="4" t="str">
        <f>VLOOKUP(A8,HOP!A:L,12,0)</f>
        <v>1020.00</v>
      </c>
      <c r="F8" s="4" t="str">
        <f>VLOOKUP(A8,HOP!A:C,3,0)</f>
        <v>2275120</v>
      </c>
      <c r="G8" s="4">
        <f t="shared" si="0"/>
        <v>0</v>
      </c>
      <c r="H8" s="4" t="str">
        <f t="shared" si="1"/>
        <v>，2275120</v>
      </c>
      <c r="I8" s="4" t="str">
        <f>VLOOKUP(A8,HOP!A:T,20,0)</f>
        <v>直连</v>
      </c>
    </row>
    <row r="9" s="4" customFormat="1" spans="1:9">
      <c r="A9" s="4">
        <v>16547507337</v>
      </c>
      <c r="B9" s="5">
        <v>44483</v>
      </c>
      <c r="C9" s="5">
        <v>44485</v>
      </c>
      <c r="D9" s="4">
        <v>2018</v>
      </c>
      <c r="E9" s="4" t="str">
        <f>VLOOKUP(A9,HOP!A:L,12,0)</f>
        <v>2018.00</v>
      </c>
      <c r="F9" s="4" t="str">
        <f>VLOOKUP(A9,HOP!A:C,3,0)</f>
        <v>2277409</v>
      </c>
      <c r="G9" s="4">
        <f t="shared" si="0"/>
        <v>0</v>
      </c>
      <c r="H9" s="4" t="str">
        <f t="shared" si="1"/>
        <v>，2277409</v>
      </c>
      <c r="I9" s="4" t="str">
        <f>VLOOKUP(A9,HOP!A:T,20,0)</f>
        <v>直连</v>
      </c>
    </row>
    <row r="10" s="4" customFormat="1" spans="1:9">
      <c r="A10" s="4">
        <v>16547978510</v>
      </c>
      <c r="B10" s="5">
        <v>44483</v>
      </c>
      <c r="C10" s="5">
        <v>44485</v>
      </c>
      <c r="D10" s="4">
        <v>2171</v>
      </c>
      <c r="E10" s="4" t="str">
        <f>VLOOKUP(A10,HOP!A:L,12,0)</f>
        <v>2171.00</v>
      </c>
      <c r="F10" s="4" t="str">
        <f>VLOOKUP(A10,HOP!A:C,3,0)</f>
        <v>2277455</v>
      </c>
      <c r="G10" s="4">
        <f t="shared" si="0"/>
        <v>0</v>
      </c>
      <c r="H10" s="4" t="str">
        <f t="shared" si="1"/>
        <v>，2277455</v>
      </c>
      <c r="I10" s="4" t="str">
        <f>VLOOKUP(A10,HOP!A:T,20,0)</f>
        <v>直连</v>
      </c>
    </row>
    <row r="11" s="4" customFormat="1" spans="1:9">
      <c r="A11" s="4">
        <v>16549414147</v>
      </c>
      <c r="B11" s="5">
        <v>44484</v>
      </c>
      <c r="C11" s="5">
        <v>44485</v>
      </c>
      <c r="D11" s="4">
        <v>831</v>
      </c>
      <c r="E11" s="4" t="str">
        <f>VLOOKUP(A11,HOP!A:L,12,0)</f>
        <v>831.00</v>
      </c>
      <c r="F11" s="4" t="str">
        <f>VLOOKUP(A11,HOP!A:C,3,0)</f>
        <v>2277634</v>
      </c>
      <c r="G11" s="4">
        <f t="shared" si="0"/>
        <v>0</v>
      </c>
      <c r="H11" s="4" t="str">
        <f t="shared" si="1"/>
        <v>，2277634</v>
      </c>
      <c r="I11" s="4" t="str">
        <f>VLOOKUP(A11,HOP!A:T,20,0)</f>
        <v>直连</v>
      </c>
    </row>
    <row r="12" s="4" customFormat="1" spans="1:9">
      <c r="A12" s="4">
        <v>16558259692</v>
      </c>
      <c r="B12" s="5">
        <v>44484</v>
      </c>
      <c r="C12" s="5">
        <v>44485</v>
      </c>
      <c r="D12" s="4">
        <v>98</v>
      </c>
      <c r="E12" s="4" t="str">
        <f>VLOOKUP(A12,HOP!A:L,12,0)</f>
        <v>98.00</v>
      </c>
      <c r="F12" s="4" t="str">
        <f>VLOOKUP(A12,HOP!A:C,3,0)</f>
        <v>2277930</v>
      </c>
      <c r="G12" s="4">
        <f t="shared" si="0"/>
        <v>0</v>
      </c>
      <c r="H12" s="4" t="str">
        <f t="shared" si="1"/>
        <v>，2277930</v>
      </c>
      <c r="I12" s="4" t="str">
        <f>VLOOKUP(A12,HOP!A:T,20,0)</f>
        <v>直连</v>
      </c>
    </row>
    <row r="13" s="4" customFormat="1" spans="1:9">
      <c r="A13" s="4">
        <v>16558557909</v>
      </c>
      <c r="B13" s="5">
        <v>44484</v>
      </c>
      <c r="C13" s="5">
        <v>44485</v>
      </c>
      <c r="D13" s="4">
        <v>725</v>
      </c>
      <c r="E13" s="4" t="str">
        <f>VLOOKUP(A13,HOP!A:L,12,0)</f>
        <v>725.00</v>
      </c>
      <c r="F13" s="4" t="str">
        <f>VLOOKUP(A13,HOP!A:C,3,0)</f>
        <v>2277945</v>
      </c>
      <c r="G13" s="4">
        <f t="shared" si="0"/>
        <v>0</v>
      </c>
      <c r="H13" s="4" t="str">
        <f t="shared" si="1"/>
        <v>，2277945</v>
      </c>
      <c r="I13" s="4" t="str">
        <f>VLOOKUP(A13,HOP!A:T,20,0)</f>
        <v>直连</v>
      </c>
    </row>
    <row r="14" s="4" customFormat="1" spans="1:9">
      <c r="A14" s="4">
        <v>16559332805</v>
      </c>
      <c r="B14" s="5">
        <v>44484</v>
      </c>
      <c r="C14" s="5">
        <v>44485</v>
      </c>
      <c r="D14" s="4">
        <v>390</v>
      </c>
      <c r="E14" s="4" t="str">
        <f>VLOOKUP(A14,HOP!A:L,12,0)</f>
        <v>390.00</v>
      </c>
      <c r="F14" s="4" t="str">
        <f>VLOOKUP(A14,HOP!A:C,3,0)</f>
        <v>2278006</v>
      </c>
      <c r="G14" s="4">
        <f t="shared" si="0"/>
        <v>0</v>
      </c>
      <c r="H14" s="4" t="str">
        <f t="shared" si="1"/>
        <v>，2278006</v>
      </c>
      <c r="I14" s="4" t="str">
        <f>VLOOKUP(A14,HOP!A:T,20,0)</f>
        <v>直连</v>
      </c>
    </row>
    <row r="15" s="4" customFormat="1" spans="1:9">
      <c r="A15" s="4">
        <v>16559548113</v>
      </c>
      <c r="B15" s="5">
        <v>44484</v>
      </c>
      <c r="C15" s="5">
        <v>44485</v>
      </c>
      <c r="D15" s="4">
        <v>98</v>
      </c>
      <c r="E15" s="4" t="str">
        <f>VLOOKUP(A15,HOP!A:L,12,0)</f>
        <v>98.00</v>
      </c>
      <c r="F15" s="4" t="str">
        <f>VLOOKUP(A15,HOP!A:C,3,0)</f>
        <v>2278031</v>
      </c>
      <c r="G15" s="4">
        <f t="shared" si="0"/>
        <v>0</v>
      </c>
      <c r="H15" s="4" t="str">
        <f t="shared" si="1"/>
        <v>，2278031</v>
      </c>
      <c r="I15" s="4" t="str">
        <f>VLOOKUP(A15,HOP!A:T,20,0)</f>
        <v>直连</v>
      </c>
    </row>
    <row r="17" spans="4:4">
      <c r="D17" s="4">
        <f>SUM(D2:D16)</f>
        <v>15539</v>
      </c>
    </row>
    <row r="18" spans="4:4">
      <c r="D18" s="4" t="s">
        <v>71</v>
      </c>
    </row>
    <row r="21" spans="1:1">
      <c r="A21" s="4" t="s">
        <v>72</v>
      </c>
    </row>
    <row r="22" spans="1:1">
      <c r="A22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16559548113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29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16559332805</v>
      </c>
      <c r="B3" s="1" t="s">
        <v>91</v>
      </c>
      <c r="C3" s="1" t="s">
        <v>106</v>
      </c>
      <c r="D3" s="1" t="s">
        <v>107</v>
      </c>
      <c r="E3" s="1" t="s">
        <v>108</v>
      </c>
      <c r="F3" s="1" t="s">
        <v>91</v>
      </c>
      <c r="G3" s="1" t="s">
        <v>95</v>
      </c>
      <c r="H3" s="1" t="s">
        <v>96</v>
      </c>
      <c r="I3" s="1" t="s">
        <v>109</v>
      </c>
      <c r="J3" s="1" t="s">
        <v>29</v>
      </c>
      <c r="K3" s="1" t="s">
        <v>110</v>
      </c>
      <c r="L3" s="1" t="s">
        <v>110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111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16558557909</v>
      </c>
      <c r="B4" s="1" t="s">
        <v>91</v>
      </c>
      <c r="C4" s="1" t="s">
        <v>112</v>
      </c>
      <c r="D4" s="1" t="s">
        <v>113</v>
      </c>
      <c r="E4" s="1" t="s">
        <v>114</v>
      </c>
      <c r="F4" s="1" t="s">
        <v>91</v>
      </c>
      <c r="G4" s="1" t="s">
        <v>95</v>
      </c>
      <c r="H4" s="1" t="s">
        <v>96</v>
      </c>
      <c r="I4" s="1" t="s">
        <v>115</v>
      </c>
      <c r="J4" s="1" t="s">
        <v>29</v>
      </c>
      <c r="K4" s="1" t="s">
        <v>116</v>
      </c>
      <c r="L4" s="1" t="s">
        <v>116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117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16558259692</v>
      </c>
      <c r="B5" s="1" t="s">
        <v>91</v>
      </c>
      <c r="C5" s="1" t="s">
        <v>118</v>
      </c>
      <c r="D5" s="1" t="s">
        <v>93</v>
      </c>
      <c r="E5" s="1" t="s">
        <v>119</v>
      </c>
      <c r="F5" s="1" t="s">
        <v>91</v>
      </c>
      <c r="G5" s="1" t="s">
        <v>95</v>
      </c>
      <c r="H5" s="1" t="s">
        <v>96</v>
      </c>
      <c r="I5" s="1" t="s">
        <v>97</v>
      </c>
      <c r="J5" s="1" t="s">
        <v>29</v>
      </c>
      <c r="K5" s="1" t="s">
        <v>98</v>
      </c>
      <c r="L5" s="1" t="s">
        <v>98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120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16549414147</v>
      </c>
      <c r="B6" s="1" t="s">
        <v>91</v>
      </c>
      <c r="C6" s="1" t="s">
        <v>121</v>
      </c>
      <c r="D6" s="1" t="s">
        <v>122</v>
      </c>
      <c r="E6" s="1" t="s">
        <v>123</v>
      </c>
      <c r="F6" s="1" t="s">
        <v>91</v>
      </c>
      <c r="G6" s="1" t="s">
        <v>95</v>
      </c>
      <c r="H6" s="1" t="s">
        <v>96</v>
      </c>
      <c r="I6" s="1" t="s">
        <v>124</v>
      </c>
      <c r="J6" s="1" t="s">
        <v>29</v>
      </c>
      <c r="K6" s="1" t="s">
        <v>125</v>
      </c>
      <c r="L6" s="1" t="s">
        <v>125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126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16547978510</v>
      </c>
      <c r="B7" s="1" t="s">
        <v>127</v>
      </c>
      <c r="C7" s="1" t="s">
        <v>128</v>
      </c>
      <c r="D7" s="1" t="s">
        <v>129</v>
      </c>
      <c r="E7" s="1" t="s">
        <v>130</v>
      </c>
      <c r="F7" s="1" t="s">
        <v>127</v>
      </c>
      <c r="G7" s="1" t="s">
        <v>95</v>
      </c>
      <c r="H7" s="1" t="s">
        <v>96</v>
      </c>
      <c r="I7" s="1" t="s">
        <v>131</v>
      </c>
      <c r="J7" s="1" t="s">
        <v>29</v>
      </c>
      <c r="K7" s="1" t="s">
        <v>132</v>
      </c>
      <c r="L7" s="1" t="s">
        <v>132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133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16547507337</v>
      </c>
      <c r="B8" s="1" t="s">
        <v>127</v>
      </c>
      <c r="C8" s="1" t="s">
        <v>134</v>
      </c>
      <c r="D8" s="1" t="s">
        <v>135</v>
      </c>
      <c r="E8" s="1" t="s">
        <v>136</v>
      </c>
      <c r="F8" s="1" t="s">
        <v>127</v>
      </c>
      <c r="G8" s="1" t="s">
        <v>95</v>
      </c>
      <c r="H8" s="1" t="s">
        <v>96</v>
      </c>
      <c r="I8" s="1" t="s">
        <v>137</v>
      </c>
      <c r="J8" s="1" t="s">
        <v>29</v>
      </c>
      <c r="K8" s="1" t="s">
        <v>138</v>
      </c>
      <c r="L8" s="1" t="s">
        <v>138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139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16506967015</v>
      </c>
      <c r="B9" s="1" t="s">
        <v>140</v>
      </c>
      <c r="C9" s="1" t="s">
        <v>141</v>
      </c>
      <c r="D9" s="1" t="s">
        <v>142</v>
      </c>
      <c r="E9" s="1" t="s">
        <v>143</v>
      </c>
      <c r="F9" s="1" t="s">
        <v>140</v>
      </c>
      <c r="G9" s="1" t="s">
        <v>95</v>
      </c>
      <c r="H9" s="1" t="s">
        <v>96</v>
      </c>
      <c r="I9" s="1" t="s">
        <v>144</v>
      </c>
      <c r="J9" s="1" t="s">
        <v>29</v>
      </c>
      <c r="K9" s="1" t="s">
        <v>145</v>
      </c>
      <c r="L9" s="1" t="s">
        <v>145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146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16502971155</v>
      </c>
      <c r="B10" s="1" t="s">
        <v>147</v>
      </c>
      <c r="C10" s="1" t="s">
        <v>148</v>
      </c>
      <c r="D10" s="1" t="s">
        <v>149</v>
      </c>
      <c r="E10" s="1" t="s">
        <v>150</v>
      </c>
      <c r="F10" s="1" t="s">
        <v>151</v>
      </c>
      <c r="G10" s="1" t="s">
        <v>95</v>
      </c>
      <c r="H10" s="1" t="s">
        <v>96</v>
      </c>
      <c r="I10" s="1" t="s">
        <v>152</v>
      </c>
      <c r="J10" s="1" t="s">
        <v>29</v>
      </c>
      <c r="K10" s="1" t="s">
        <v>153</v>
      </c>
      <c r="L10" s="1" t="s">
        <v>153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154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16498571959</v>
      </c>
      <c r="B11" s="1" t="s">
        <v>147</v>
      </c>
      <c r="C11" s="1" t="s">
        <v>155</v>
      </c>
      <c r="D11" s="1" t="s">
        <v>156</v>
      </c>
      <c r="E11" s="1" t="s">
        <v>157</v>
      </c>
      <c r="F11" s="1" t="s">
        <v>91</v>
      </c>
      <c r="G11" s="1" t="s">
        <v>95</v>
      </c>
      <c r="H11" s="1" t="s">
        <v>96</v>
      </c>
      <c r="I11" s="1" t="s">
        <v>158</v>
      </c>
      <c r="J11" s="1" t="s">
        <v>29</v>
      </c>
      <c r="K11" s="1" t="s">
        <v>159</v>
      </c>
      <c r="L11" s="1" t="s">
        <v>159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160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16497846286</v>
      </c>
      <c r="B12" s="1" t="s">
        <v>161</v>
      </c>
      <c r="C12" s="1" t="s">
        <v>162</v>
      </c>
      <c r="D12" s="1" t="s">
        <v>163</v>
      </c>
      <c r="E12" s="1" t="s">
        <v>164</v>
      </c>
      <c r="F12" s="1" t="s">
        <v>127</v>
      </c>
      <c r="G12" s="1" t="s">
        <v>95</v>
      </c>
      <c r="H12" s="1" t="s">
        <v>96</v>
      </c>
      <c r="I12" s="1" t="s">
        <v>165</v>
      </c>
      <c r="J12" s="1" t="s">
        <v>29</v>
      </c>
      <c r="K12" s="1" t="s">
        <v>166</v>
      </c>
      <c r="L12" s="1" t="s">
        <v>166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167</v>
      </c>
      <c r="R12" s="1" t="s">
        <v>103</v>
      </c>
      <c r="S12" s="1" t="s">
        <v>104</v>
      </c>
      <c r="T12" s="1" t="s">
        <v>105</v>
      </c>
    </row>
    <row r="13" s="1" customFormat="1" spans="1:20">
      <c r="A13" s="3">
        <v>16494087702</v>
      </c>
      <c r="B13" s="1" t="s">
        <v>161</v>
      </c>
      <c r="C13" s="1" t="s">
        <v>168</v>
      </c>
      <c r="D13" s="1" t="s">
        <v>169</v>
      </c>
      <c r="E13" s="1" t="s">
        <v>170</v>
      </c>
      <c r="F13" s="1" t="s">
        <v>91</v>
      </c>
      <c r="G13" s="1" t="s">
        <v>95</v>
      </c>
      <c r="H13" s="1" t="s">
        <v>96</v>
      </c>
      <c r="I13" s="1" t="s">
        <v>171</v>
      </c>
      <c r="J13" s="1" t="s">
        <v>29</v>
      </c>
      <c r="K13" s="1" t="s">
        <v>172</v>
      </c>
      <c r="L13" s="1" t="s">
        <v>172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173</v>
      </c>
      <c r="R13" s="1" t="s">
        <v>103</v>
      </c>
      <c r="S13" s="1" t="s">
        <v>104</v>
      </c>
      <c r="T13" s="1" t="s">
        <v>105</v>
      </c>
    </row>
    <row r="14" s="1" customFormat="1" spans="1:20">
      <c r="A14" s="3">
        <v>16424035099</v>
      </c>
      <c r="B14" s="1" t="s">
        <v>174</v>
      </c>
      <c r="C14" s="1" t="s">
        <v>175</v>
      </c>
      <c r="D14" s="1" t="s">
        <v>176</v>
      </c>
      <c r="E14" s="1" t="s">
        <v>177</v>
      </c>
      <c r="F14" s="1" t="s">
        <v>91</v>
      </c>
      <c r="G14" s="1" t="s">
        <v>95</v>
      </c>
      <c r="H14" s="1" t="s">
        <v>96</v>
      </c>
      <c r="I14" s="1" t="s">
        <v>178</v>
      </c>
      <c r="J14" s="1" t="s">
        <v>29</v>
      </c>
      <c r="K14" s="1" t="s">
        <v>179</v>
      </c>
      <c r="L14" s="1" t="s">
        <v>179</v>
      </c>
      <c r="M14" s="1" t="s">
        <v>99</v>
      </c>
      <c r="N14" s="1" t="s">
        <v>99</v>
      </c>
      <c r="O14" s="1" t="s">
        <v>100</v>
      </c>
      <c r="P14" s="1" t="s">
        <v>101</v>
      </c>
      <c r="Q14" s="1" t="s">
        <v>180</v>
      </c>
      <c r="R14" s="1" t="s">
        <v>103</v>
      </c>
      <c r="S14" s="1" t="s">
        <v>104</v>
      </c>
      <c r="T14" s="1" t="s">
        <v>105</v>
      </c>
    </row>
    <row r="15" s="1" customFormat="1" spans="1:20">
      <c r="A15" s="3">
        <v>16331031418</v>
      </c>
      <c r="B15" s="1" t="s">
        <v>181</v>
      </c>
      <c r="C15" s="1" t="s">
        <v>182</v>
      </c>
      <c r="D15" s="1" t="s">
        <v>183</v>
      </c>
      <c r="E15" s="1" t="s">
        <v>184</v>
      </c>
      <c r="F15" s="1" t="s">
        <v>91</v>
      </c>
      <c r="G15" s="1" t="s">
        <v>95</v>
      </c>
      <c r="H15" s="1" t="s">
        <v>96</v>
      </c>
      <c r="I15" s="1" t="s">
        <v>185</v>
      </c>
      <c r="J15" s="1" t="s">
        <v>29</v>
      </c>
      <c r="K15" s="1" t="s">
        <v>186</v>
      </c>
      <c r="L15" s="1" t="s">
        <v>186</v>
      </c>
      <c r="M15" s="1" t="s">
        <v>99</v>
      </c>
      <c r="N15" s="1" t="s">
        <v>99</v>
      </c>
      <c r="O15" s="1" t="s">
        <v>100</v>
      </c>
      <c r="P15" s="1" t="s">
        <v>101</v>
      </c>
      <c r="Q15" s="1" t="s">
        <v>187</v>
      </c>
      <c r="R15" s="1" t="s">
        <v>103</v>
      </c>
      <c r="S15" s="1" t="s">
        <v>104</v>
      </c>
      <c r="T1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2021-10-19T02:59:15Z</dcterms:created>
  <dcterms:modified xsi:type="dcterms:W3CDTF">2021-10-19T03:04:20Z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5E3D97F0B4514A66B09B184CC3FA220C</vt:lpwstr>
  </property>
  <property fmtid="{D5CDD505-2E9C-101B-9397-08002B2CF9AE}" pid="3" name="KSOProductBuildVer">
    <vt:lpwstr>2052-11.1.0.10938</vt:lpwstr>
  </property>
</Properties>
</file>