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<sst xmlns="http://schemas.openxmlformats.org/spreadsheetml/2006/main" count="1165" uniqueCount="315">
  <si>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</si>
  <si>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</si>
  <si>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</si>
  <si>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</si>
  <si>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</si>
  <si>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</si>
  <si>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</si>
  <si>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</si>
  <si>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</si>
  <si>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</si>
  <si>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</si>
  <si>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</si>
  <si>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</si>
  <si>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</si>
  <si>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</si>
  <si>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</si>
  <si>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</si>
  <si>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</si>
  <si>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</si>
  <si>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</si>
  <si>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</si>
  <si>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</si>
  <si>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</si>
  <si>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</si>
  <si>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</si>
  <si>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</si>
  <si>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</si>
  <si>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[龙门]龙门富力希尔顿度假酒店(60988460)</t>
  </si>
  <si>
    <t>豪华大床房&lt;双人入住&gt;&lt;内宾&gt;&lt;预付&gt;&lt;无早&gt;</t>
  </si>
  <si>
    <t>CNY</t>
  </si>
  <si>
    <t>张娜琴</t>
  </si>
  <si>
    <t>CA11323211019CNY</t>
  </si>
  <si>
    <t>未提现</t>
  </si>
  <si>
    <t>携程开票</t>
  </si>
  <si>
    <t>[宁波]宁波泛太平洋大酒店(54930020)</t>
  </si>
  <si>
    <t>高级大床房&lt;双人入住&gt;&lt;内宾&gt;&lt;预付&gt;&lt;双早&gt;</t>
  </si>
  <si>
    <t>沈竟超</t>
  </si>
  <si>
    <t>取消</t>
  </si>
  <si>
    <t>[东莞]东莞汇丽华酒店(60985158)</t>
  </si>
  <si>
    <t>豪华双床房&lt;双人入住&gt;&lt;内宾&gt;&lt;预付&gt;&lt;双早&gt;</t>
  </si>
  <si>
    <t>王涛</t>
  </si>
  <si>
    <t>[重庆]布丁酒店(重庆解放碑洪崖洞步行街店)(71643411)</t>
  </si>
  <si>
    <t>双床房&lt;双人入住&gt;&lt;内宾&gt;&lt;预付&gt;&lt;无早&gt;</t>
  </si>
  <si>
    <t>章振宇</t>
  </si>
  <si>
    <t>[忻州]尚客优酒店(忻州人民医院店)(73295974)</t>
  </si>
  <si>
    <t>精品双床房&lt;双人入住&gt;&lt;内宾&gt;&lt;预付&gt;&lt;无早&gt;</t>
  </si>
  <si>
    <t>赵红平</t>
  </si>
  <si>
    <t>[丹江口]武当山建国饭店(54944307)</t>
  </si>
  <si>
    <t>豪华大床房&lt;内宾&gt;&lt;双人入住&gt;&lt;预付&gt;&lt;双早&gt;</t>
  </si>
  <si>
    <t>张虎极</t>
  </si>
  <si>
    <t>[安顺]安顺豪生温泉度假酒店(80625373)</t>
  </si>
  <si>
    <t>轻奢大床房&lt;双人入住&gt;&lt;中宾&gt;&lt;日历房套餐高价值&gt;&lt;双早&gt;&lt;新酒店礼盒&gt;</t>
  </si>
  <si>
    <t>蔡震晖</t>
  </si>
  <si>
    <t>[武汉]武汉华美达安可酒店(64198936)</t>
  </si>
  <si>
    <t>精选大床房&lt;双人入住&gt;&lt;内宾&gt;&lt;预付&gt;&lt;无早&gt;</t>
  </si>
  <si>
    <t>金辉</t>
  </si>
  <si>
    <t>[晋中]骏怡连锁酒店(榆次火车站店)(70404321)</t>
  </si>
  <si>
    <t>普通大床房&lt;双人入住&gt;&lt;内宾&gt;&lt;预付&gt;&lt;双早&gt;</t>
  </si>
  <si>
    <t>杜晓珂</t>
  </si>
  <si>
    <t>[胶州]尚客优品酒店(青岛胶东国际机场海尔大道店)(69043730)</t>
  </si>
  <si>
    <t>优悦三人房&lt;双人入住&gt;&lt;内宾&gt;&lt;预付&gt;&lt;无早&gt;</t>
  </si>
  <si>
    <t>刘观科</t>
  </si>
  <si>
    <t>退单</t>
  </si>
  <si>
    <t>[南宁]维也纳国际酒店(南宁五一富德店)(79027058)</t>
  </si>
  <si>
    <t>豪华双床房&lt;双人入住&gt;&lt;内宾&gt;&lt;预付&gt;&lt;无早&gt;</t>
  </si>
  <si>
    <t>吴忆敏</t>
  </si>
  <si>
    <t>[梅州]梅州印象田园酒店(57143074)</t>
  </si>
  <si>
    <t>豪华智能大床房&lt;双人入住&gt;&lt;内宾&gt;&lt;预付&gt;&lt;无早&gt;</t>
  </si>
  <si>
    <t>罗宏</t>
  </si>
  <si>
    <t>[上海]锦江都城经典上海南京路步行街外滩新城饭店(65847616)</t>
  </si>
  <si>
    <t>都会商务房&lt;双人入住&gt;&lt;内宾&gt;&lt;预付&gt;&lt;无早&gt;</t>
  </si>
  <si>
    <t>张伟斌</t>
  </si>
  <si>
    <t>[昭通]7天酒店(昭通发达广场店)(71486109)</t>
  </si>
  <si>
    <t>崔刚勇</t>
  </si>
  <si>
    <t>[武汉]速8酒店(武汉欢乐谷店)(66087211)</t>
  </si>
  <si>
    <t>经济单人间(无窗)&lt;双人入住&gt;&lt;内宾&gt;&lt;预付&gt;&lt;无早&gt;</t>
  </si>
  <si>
    <t>安百玲</t>
  </si>
  <si>
    <t>[唐山]7天优品酒店(唐山火车站新华道店)(71451114)</t>
  </si>
  <si>
    <t>精选特优房&lt;内宾&gt;&lt;双人入住&gt;&lt;预付&gt;&lt;无早&gt;</t>
  </si>
  <si>
    <t>周海</t>
  </si>
  <si>
    <t>赵洪新</t>
  </si>
  <si>
    <t>杨强</t>
  </si>
  <si>
    <t>[吴川]吴川鼎龙湾海洋主题公寓(71988433)</t>
  </si>
  <si>
    <t>180度全海景大床房&lt;双人入住&gt;&lt;内宾&gt;&lt;预付&gt;&lt;双早&gt;</t>
  </si>
  <si>
    <t>莫世贤,冼丽霜</t>
  </si>
  <si>
    <t>[乐业]城市便捷酒店(乐业店)(71589464)</t>
  </si>
  <si>
    <t>标准大床房&lt;双人入住&gt;&lt;内宾&gt;&lt;预付&gt;&lt;无早&gt;</t>
  </si>
  <si>
    <t>姚瑶</t>
  </si>
  <si>
    <t>acknowledge</t>
  </si>
  <si>
    <t>[海阳]派酒店(海阳汽车站商业中心店)(71570907)</t>
  </si>
  <si>
    <t>惠选双床房&lt;双人入住&gt;&lt;内宾&gt;&lt;预付&gt;&lt;无早&gt;</t>
  </si>
  <si>
    <t>张冬冬</t>
  </si>
  <si>
    <t>杨茂聪</t>
  </si>
  <si>
    <t>[辛集]锦江之星品尚(辛集兴华路店)(71451054)</t>
  </si>
  <si>
    <t>商务标准房B&lt;双人入住&gt;&lt;内宾&gt;&lt;预付&gt;&lt;无早&gt;</t>
  </si>
  <si>
    <t>郑亮</t>
  </si>
  <si>
    <t>[东阳]云栖艺术酒店（东阳银泰城店）(78931524)</t>
  </si>
  <si>
    <t>艺术大床房&lt;双人入住&gt;&lt;内宾&gt;&lt;预付&gt;&lt;无早&gt;</t>
  </si>
  <si>
    <t>陈志杰</t>
  </si>
  <si>
    <t>精品大床房&lt;双人入住&gt;&lt;内宾&gt;&lt;预付&gt;&lt;无早&gt;</t>
  </si>
  <si>
    <t>林东升</t>
  </si>
  <si>
    <t>[长治]如家精选酒店(长治八一广场威远门中路店)(81056484)</t>
  </si>
  <si>
    <t>精选高级商务房&lt;双人入住&gt;&lt;无早&gt;</t>
  </si>
  <si>
    <t>文嘉敬</t>
  </si>
  <si>
    <t>[大厂]格林豪泰智选酒店(大厂影视城店)(76410501)</t>
  </si>
  <si>
    <t>标准双床房&lt;双人入住&gt;&lt;内宾&gt;&lt;预付&gt;&lt;无早&gt;</t>
  </si>
  <si>
    <t>丁晓鑫</t>
  </si>
  <si>
    <t>清音双床房&lt;双人入住&gt;&lt;中宾&gt;&lt;日历房套餐高价值&gt;&lt;双早&gt;&lt;新酒店礼盒&gt;</t>
  </si>
  <si>
    <t>王永治</t>
  </si>
  <si>
    <t>[西安]西安云天·丝路酒店(77191578)</t>
  </si>
  <si>
    <t>优选双床房&lt;双人入住&gt;&lt;内宾&gt;&lt;预付&gt;&lt;无早&gt;</t>
  </si>
  <si>
    <t>叶建欣</t>
  </si>
  <si>
    <t>李露露</t>
  </si>
  <si>
    <t>常登科</t>
  </si>
  <si>
    <t>豪庭双床房&lt;双人入住&gt;&lt;中宾&gt;&lt;日历房套餐高价值&gt;&lt;双早&gt;&lt;新酒店礼盒&gt;</t>
  </si>
  <si>
    <t>金世杰</t>
  </si>
  <si>
    <t>[贵阳]贵阳溪山里酒店(80624984)</t>
  </si>
  <si>
    <t>高级大床房&lt;双人入住&gt;&lt;中宾&gt;&lt;双早&gt;</t>
  </si>
  <si>
    <t>张崧</t>
  </si>
  <si>
    <t>[吉安]吉安庐陵东方宾馆(71450971)</t>
  </si>
  <si>
    <t>豪华大床房&lt;双人入住&gt;&lt;内宾&gt;&lt;预付&gt;&lt;双早&gt;</t>
  </si>
  <si>
    <t>黄斐</t>
  </si>
  <si>
    <t>丘晓城</t>
  </si>
  <si>
    <t>[黄山]格林豪泰(黄山屯溪老街口汽车总站店)(64199077)</t>
  </si>
  <si>
    <t>大床房&lt;双人入住&gt;&lt;内宾&gt;&lt;预付&gt;&lt;无早&gt;</t>
  </si>
  <si>
    <t>汪家</t>
  </si>
  <si>
    <t>贺凯凯</t>
  </si>
  <si>
    <t>谭迪,范菊秋</t>
  </si>
  <si>
    <t>[广州]维也纳酒店(广州南湖乐园店)(71451883)</t>
  </si>
  <si>
    <t>刘江</t>
  </si>
  <si>
    <t>[杭州]杭州东站智选假日酒店(60985516)</t>
  </si>
  <si>
    <t>张军,符小龙</t>
  </si>
  <si>
    <t>商务双床房&lt;双人入住&gt;&lt;内宾&gt;&lt;预付&gt;&lt;无早&gt;</t>
  </si>
  <si>
    <t>樊凯凯</t>
  </si>
  <si>
    <t>[慈溪]慈溪开元名庭大酒店(66075856)</t>
  </si>
  <si>
    <t>高级双床房&lt;双人入住&gt;&lt;内宾&gt;&lt;预付&gt;&lt;双早&gt;</t>
  </si>
  <si>
    <t>马翔</t>
  </si>
  <si>
    <t>[北京]北京百富怡大酒店(60982101)</t>
  </si>
  <si>
    <t>高级大床房&lt;双人入住&gt;&lt;内宾&gt;&lt;预付&gt;&lt;无早&gt;</t>
  </si>
  <si>
    <t>程响</t>
  </si>
  <si>
    <t>,</t>
  </si>
  <si>
    <t>202110131157000022</t>
  </si>
  <si>
    <t>房集</t>
  </si>
  <si>
    <t>202110151319160025</t>
  </si>
  <si>
    <t>202110151639010021</t>
  </si>
  <si>
    <t>202110151736480021</t>
  </si>
  <si>
    <t>202110152018500021</t>
  </si>
  <si>
    <t>A211019104836481</t>
  </si>
  <si>
    <t>A211019104923481</t>
  </si>
  <si>
    <t>i211019164057 房集生成：2598.15元，实收：2240.3元 16532253332因此单取消一晚只需收取357.85元即可，房集无法更改，收款是全额</t>
  </si>
  <si>
    <t>CNY / HKD 当前参考汇率: 1.212128721</t>
  </si>
  <si>
    <t>总计： 11983.22 CNY/
14525.21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</si>
  <si>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</si>
  <si>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</si>
  <si>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</si>
  <si>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</si>
  <si>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</si>
  <si>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</si>
  <si>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</si>
  <si>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</si>
  <si>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</si>
  <si>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</si>
  <si>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</si>
  <si>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</si>
  <si>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</si>
  <si>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</si>
  <si>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</si>
  <si>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</si>
  <si>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</si>
  <si>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2021-10-15</t>
  </si>
  <si>
    <t>2278208</t>
  </si>
  <si>
    <t>格林联盟酒店（舟山沈家门墩头码头店）</t>
  </si>
  <si>
    <t>张祖贤</t>
  </si>
  <si>
    <t>2021-10-16</t>
  </si>
  <si>
    <t>退房日月结</t>
  </si>
  <si>
    <t>208.38</t>
  </si>
  <si>
    <t>RMB</t>
  </si>
  <si>
    <t>0.00</t>
  </si>
  <si>
    <t>-208</t>
  </si>
  <si>
    <t>携程汇智国内直连</t>
  </si>
  <si>
    <t>2021-10-15 23:26:55</t>
  </si>
  <si>
    <t>否</t>
  </si>
  <si>
    <t>汇智国际旅游发展有限公司</t>
  </si>
  <si>
    <t>直连</t>
  </si>
  <si>
    <t>2278203</t>
  </si>
  <si>
    <t>北京百富怡大酒店</t>
  </si>
  <si>
    <t>702.16</t>
  </si>
  <si>
    <t>0</t>
  </si>
  <si>
    <t>2021-10-15 23:22:12</t>
  </si>
  <si>
    <t>2278189</t>
  </si>
  <si>
    <t>慈溪开元名庭大酒店</t>
  </si>
  <si>
    <t>318.73</t>
  </si>
  <si>
    <t>2021-10-15 22:47:23</t>
  </si>
  <si>
    <t>2278177</t>
  </si>
  <si>
    <t>派酒店（海阳汽车站商业中心店）</t>
  </si>
  <si>
    <t>144.09</t>
  </si>
  <si>
    <t>2021-10-15 22:33:25</t>
  </si>
  <si>
    <t>2278107</t>
  </si>
  <si>
    <t>杭州东站智选假日酒店</t>
  </si>
  <si>
    <t>842.56</t>
  </si>
  <si>
    <t>2021-10-15 21:12:38</t>
  </si>
  <si>
    <t>2278101</t>
  </si>
  <si>
    <t>维也纳酒店(广州南湖乐园店)</t>
  </si>
  <si>
    <t>300.89</t>
  </si>
  <si>
    <t>2021-10-15 21:04:02</t>
  </si>
  <si>
    <t>2278052</t>
  </si>
  <si>
    <t>125.86</t>
  </si>
  <si>
    <t>2021-10-15 19:52:28</t>
  </si>
  <si>
    <t>2278050</t>
  </si>
  <si>
    <t>格林豪泰黄山屯溪老街口汽车总站商务酒店</t>
  </si>
  <si>
    <t>132.51</t>
  </si>
  <si>
    <t>2021-10-15 19:47:15</t>
  </si>
  <si>
    <t>2278010</t>
  </si>
  <si>
    <t>梅州印象田园酒店</t>
  </si>
  <si>
    <t>276.47</t>
  </si>
  <si>
    <t>2021-10-15 18:59:48</t>
  </si>
  <si>
    <t>2278009</t>
  </si>
  <si>
    <t>吉安庐陵东方宾馆</t>
  </si>
  <si>
    <t>531.35</t>
  </si>
  <si>
    <t>2021-10-15 18:57:04</t>
  </si>
  <si>
    <t>2277982</t>
  </si>
  <si>
    <t>贵阳溪山里酒店</t>
  </si>
  <si>
    <t>491.64</t>
  </si>
  <si>
    <t>2021-10-15 18:12:53</t>
  </si>
  <si>
    <t>直采</t>
  </si>
  <si>
    <t>2277957</t>
  </si>
  <si>
    <t>125.84</t>
  </si>
  <si>
    <t>2021-10-15 17:31:56</t>
  </si>
  <si>
    <t>2277951</t>
  </si>
  <si>
    <t>吴川鼎龙湾海洋主题公寓</t>
  </si>
  <si>
    <t>135.30</t>
  </si>
  <si>
    <t>2021-10-15 17:19:58</t>
  </si>
  <si>
    <t>2277940</t>
  </si>
  <si>
    <t>西安云天·丝路酒店</t>
  </si>
  <si>
    <t>146.58</t>
  </si>
  <si>
    <t>2021-10-15 16:53:50</t>
  </si>
  <si>
    <t>2277929</t>
  </si>
  <si>
    <t>格林豪泰智选酒店(大厂影视城店)</t>
  </si>
  <si>
    <t>116.85</t>
  </si>
  <si>
    <t>2021-10-15 16:23:29</t>
  </si>
  <si>
    <t>2277911</t>
  </si>
  <si>
    <t>如家精选酒店(长治八一广场威远门中路店)</t>
  </si>
  <si>
    <t>170.00</t>
  </si>
  <si>
    <t>2021-10-15 15:54:23</t>
  </si>
  <si>
    <t>2277903</t>
  </si>
  <si>
    <t>尚客优酒店(忻州人民医院店)</t>
  </si>
  <si>
    <t>2021-10-15 15:43:42</t>
  </si>
  <si>
    <t>2277872</t>
  </si>
  <si>
    <t>锦江之星品尚(辛集兴华路店)</t>
  </si>
  <si>
    <t>147.58</t>
  </si>
  <si>
    <t>2021-10-15 14:22:49</t>
  </si>
  <si>
    <t>2277850</t>
  </si>
  <si>
    <t>141.45</t>
  </si>
  <si>
    <t>2021-10-15 13:31:35</t>
  </si>
  <si>
    <t>2277844</t>
  </si>
  <si>
    <t>2021-10-15 13:24:23</t>
  </si>
  <si>
    <t>2277842</t>
  </si>
  <si>
    <t>城市便捷酒店(乐业店)</t>
  </si>
  <si>
    <t>159.48</t>
  </si>
  <si>
    <t>2021-10-15 13:22:50</t>
  </si>
  <si>
    <t>2277838</t>
  </si>
  <si>
    <t>268.56</t>
  </si>
  <si>
    <t>2021-10-15 13:19:35</t>
  </si>
  <si>
    <t>2277819</t>
  </si>
  <si>
    <t>速8酒店(武汉欢乐谷店)</t>
  </si>
  <si>
    <t>118.97</t>
  </si>
  <si>
    <t>2021-10-15 12:28:27</t>
  </si>
  <si>
    <t>2277795</t>
  </si>
  <si>
    <t>7天优品酒店(唐山火车站新华道店)</t>
  </si>
  <si>
    <t>143.84</t>
  </si>
  <si>
    <t>2021-10-15 11:53:56</t>
  </si>
  <si>
    <t>2277783</t>
  </si>
  <si>
    <t>2021-10-15 11:29:57</t>
  </si>
  <si>
    <t>2277743</t>
  </si>
  <si>
    <t>7天酒店(昭通发达广场店)</t>
  </si>
  <si>
    <t>2021-10-15 10:27:36</t>
  </si>
  <si>
    <t>2277637</t>
  </si>
  <si>
    <t>锦江都城经典上海新城外滩酒店</t>
  </si>
  <si>
    <t>541.36</t>
  </si>
  <si>
    <t>2021-10-15 03:30:07</t>
  </si>
  <si>
    <t>2277617</t>
  </si>
  <si>
    <t>275.94</t>
  </si>
  <si>
    <t>2021-10-15 02:02:50</t>
  </si>
  <si>
    <t>2021-10-14</t>
  </si>
  <si>
    <t>2277404</t>
  </si>
  <si>
    <t>维也纳国际酒店(南宁五一富德店)</t>
  </si>
  <si>
    <t>502.63</t>
  </si>
  <si>
    <t>2021-10-14 18:44:09</t>
  </si>
  <si>
    <t>2277194</t>
  </si>
  <si>
    <t>尚客优品酒店(胶州兰州东路新汽车站店)</t>
  </si>
  <si>
    <t>445.00</t>
  </si>
  <si>
    <t>2021-10-14 09:20:45</t>
  </si>
  <si>
    <t>2277192</t>
  </si>
  <si>
    <t>骏怡连锁酒店（晋中火车站店）</t>
  </si>
  <si>
    <t>139.23</t>
  </si>
  <si>
    <t>2021-10-14 09:15:33</t>
  </si>
  <si>
    <t>2021-10-12</t>
  </si>
  <si>
    <t>2276064</t>
  </si>
  <si>
    <t>武当山建国饭店</t>
  </si>
  <si>
    <t>635.40</t>
  </si>
  <si>
    <t>2021-10-12 10:08:25</t>
  </si>
  <si>
    <t>2021-10-11</t>
  </si>
  <si>
    <t>2275763</t>
  </si>
  <si>
    <t>143.50</t>
  </si>
  <si>
    <t>2021-10-11 20:18:02</t>
  </si>
  <si>
    <t>2021-10-09</t>
  </si>
  <si>
    <t>2274993</t>
  </si>
  <si>
    <t>东莞汇丽华酒店</t>
  </si>
  <si>
    <t>328.38</t>
  </si>
  <si>
    <t>2021-10-09 22:22:23</t>
  </si>
  <si>
    <t>2021-10-07</t>
  </si>
  <si>
    <t>2274053</t>
  </si>
  <si>
    <t>龙门富力希尔顿度假酒店</t>
  </si>
  <si>
    <t>666.57</t>
  </si>
  <si>
    <t>2021-10-07 17:11:22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</si>
</sst>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15" sqref="$A15:$XFD15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16488746878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44484</v>
      </c>
      <c r="G2" s="5">
        <v>44485</v>
      </c>
      <c r="H2" s="4">
        <v>1</v>
      </c>
      <c r="I2" s="4">
        <v>1</v>
      </c>
      <c r="J2" s="4">
        <v>1</v>
      </c>
      <c r="K2" s="4" t="s">
        <v>29</v>
      </c>
      <c r="L2" s="4">
        <v>666.57</v>
      </c>
      <c r="M2" s="4">
        <v>666.57</v>
      </c>
      <c r="N2" s="4" t="s">
        <v>30</v>
      </c>
      <c r="O2" s="4" t="s">
        <v>31</v>
      </c>
      <c r="P2" s="4" t="s">
        <v>32</v>
      </c>
      <c r="Q2" s="4">
        <v>0</v>
      </c>
      <c r="R2" s="6">
        <v>44476</v>
      </c>
      <c r="S2" s="5">
        <v>44488</v>
      </c>
      <c r="T2" s="4" t="s">
        <v>33</v>
      </c>
      <c r="U2" s="4">
        <v>666.57</v>
      </c>
      <c r="V2" s="4">
        <v>0</v>
      </c>
      <c r="W2" s="4">
        <v>0</v>
      </c>
      <c r="X2" s="4">
        <v>2274053</v>
      </c>
      <c r="Y2" s="4">
        <v>3194203276</v>
      </c>
    </row>
    <row r="3" s="4" customFormat="1" spans="1:24">
      <c r="A3" s="4">
        <v>16503607359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44484</v>
      </c>
      <c r="G3" s="5">
        <v>44485</v>
      </c>
      <c r="H3" s="4">
        <v>1</v>
      </c>
      <c r="I3" s="4">
        <v>1</v>
      </c>
      <c r="J3" s="4">
        <v>1</v>
      </c>
      <c r="K3" s="4" t="s">
        <v>29</v>
      </c>
      <c r="L3" s="4">
        <v>641.67</v>
      </c>
      <c r="M3" s="4">
        <v>641.67</v>
      </c>
      <c r="N3" s="4" t="s">
        <v>36</v>
      </c>
      <c r="O3" s="4" t="s">
        <v>31</v>
      </c>
      <c r="P3" s="4" t="s">
        <v>32</v>
      </c>
      <c r="Q3" s="4">
        <v>0</v>
      </c>
      <c r="R3" s="6">
        <v>44478</v>
      </c>
      <c r="S3" s="5">
        <v>44488</v>
      </c>
      <c r="T3" s="4" t="s">
        <v>33</v>
      </c>
      <c r="U3" s="4">
        <v>641.67</v>
      </c>
      <c r="V3" s="4">
        <v>0</v>
      </c>
      <c r="W3" s="4">
        <v>0</v>
      </c>
      <c r="X3" s="4">
        <v>2274825</v>
      </c>
    </row>
    <row r="4" s="4" customFormat="1" spans="1:24">
      <c r="A4" s="4">
        <v>16503607359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44484</v>
      </c>
      <c r="G4" s="5">
        <v>44485</v>
      </c>
      <c r="H4" s="4">
        <v>1</v>
      </c>
      <c r="I4" s="4">
        <v>1</v>
      </c>
      <c r="J4" s="4">
        <v>1</v>
      </c>
      <c r="K4" s="4" t="s">
        <v>29</v>
      </c>
      <c r="L4" s="4">
        <v>-641.67</v>
      </c>
      <c r="M4" s="4">
        <v>-641.67</v>
      </c>
      <c r="N4" s="4" t="s">
        <v>36</v>
      </c>
      <c r="O4" s="4" t="s">
        <v>31</v>
      </c>
      <c r="P4" s="4" t="s">
        <v>32</v>
      </c>
      <c r="Q4" s="4">
        <v>0</v>
      </c>
      <c r="R4" s="6">
        <v>44478</v>
      </c>
      <c r="S4" s="5">
        <v>44488</v>
      </c>
      <c r="T4" s="4" t="s">
        <v>33</v>
      </c>
      <c r="U4" s="4">
        <v>-641.67</v>
      </c>
      <c r="V4" s="4">
        <v>0</v>
      </c>
      <c r="W4" s="4">
        <v>0</v>
      </c>
      <c r="X4" s="4">
        <v>2274825</v>
      </c>
    </row>
    <row r="5" s="4" customFormat="1" spans="1:24">
      <c r="A5" s="4">
        <v>16506030037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44484</v>
      </c>
      <c r="G5" s="5">
        <v>44485</v>
      </c>
      <c r="H5" s="4">
        <v>1</v>
      </c>
      <c r="I5" s="4">
        <v>1</v>
      </c>
      <c r="J5" s="4">
        <v>1</v>
      </c>
      <c r="K5" s="4" t="s">
        <v>29</v>
      </c>
      <c r="L5" s="4">
        <v>328.38</v>
      </c>
      <c r="M5" s="4">
        <v>328.38</v>
      </c>
      <c r="N5" s="4" t="s">
        <v>40</v>
      </c>
      <c r="O5" s="4" t="s">
        <v>31</v>
      </c>
      <c r="P5" s="4" t="s">
        <v>32</v>
      </c>
      <c r="Q5" s="4">
        <v>0</v>
      </c>
      <c r="R5" s="6">
        <v>44478</v>
      </c>
      <c r="S5" s="5">
        <v>44488</v>
      </c>
      <c r="T5" s="4" t="s">
        <v>33</v>
      </c>
      <c r="U5" s="4">
        <v>328.38</v>
      </c>
      <c r="V5" s="4">
        <v>0</v>
      </c>
      <c r="W5" s="4">
        <v>0</v>
      </c>
      <c r="X5" s="4">
        <v>2274993</v>
      </c>
    </row>
    <row r="6" s="4" customFormat="1" spans="1:23">
      <c r="A6" s="4">
        <v>16510743173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44483</v>
      </c>
      <c r="G6" s="5">
        <v>44485</v>
      </c>
      <c r="H6" s="4">
        <v>1</v>
      </c>
      <c r="I6" s="4">
        <v>2</v>
      </c>
      <c r="J6" s="4">
        <v>2</v>
      </c>
      <c r="K6" s="4" t="s">
        <v>29</v>
      </c>
      <c r="L6" s="4">
        <v>160.84</v>
      </c>
      <c r="M6" s="4">
        <v>160.84</v>
      </c>
      <c r="N6" s="4" t="s">
        <v>43</v>
      </c>
      <c r="O6" s="4" t="s">
        <v>31</v>
      </c>
      <c r="P6" s="4" t="s">
        <v>32</v>
      </c>
      <c r="Q6" s="4">
        <v>0</v>
      </c>
      <c r="R6" s="6">
        <v>44479</v>
      </c>
      <c r="S6" s="5">
        <v>44488</v>
      </c>
      <c r="T6" s="4" t="s">
        <v>33</v>
      </c>
      <c r="U6" s="4">
        <v>160.84</v>
      </c>
      <c r="V6" s="4">
        <v>0</v>
      </c>
      <c r="W6" s="4">
        <v>0</v>
      </c>
    </row>
    <row r="7" s="4" customFormat="1" spans="1:23">
      <c r="A7" s="4">
        <v>16520529209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44484</v>
      </c>
      <c r="G7" s="5">
        <v>44485</v>
      </c>
      <c r="H7" s="4">
        <v>1</v>
      </c>
      <c r="I7" s="4">
        <v>1</v>
      </c>
      <c r="J7" s="4">
        <v>1</v>
      </c>
      <c r="K7" s="4" t="s">
        <v>29</v>
      </c>
      <c r="L7" s="4">
        <v>143.5</v>
      </c>
      <c r="M7" s="4">
        <v>143.5</v>
      </c>
      <c r="N7" s="4" t="s">
        <v>46</v>
      </c>
      <c r="O7" s="4" t="s">
        <v>31</v>
      </c>
      <c r="P7" s="4" t="s">
        <v>32</v>
      </c>
      <c r="Q7" s="4">
        <v>0</v>
      </c>
      <c r="R7" s="6">
        <v>44480</v>
      </c>
      <c r="S7" s="5">
        <v>44488</v>
      </c>
      <c r="T7" s="4" t="s">
        <v>33</v>
      </c>
      <c r="U7" s="4">
        <v>143.5</v>
      </c>
      <c r="V7" s="4">
        <v>0</v>
      </c>
      <c r="W7" s="4">
        <v>0</v>
      </c>
    </row>
    <row r="8" s="4" customFormat="1" spans="1:24">
      <c r="A8" s="4">
        <v>16522325724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44484</v>
      </c>
      <c r="G8" s="5">
        <v>44485</v>
      </c>
      <c r="H8" s="4">
        <v>1</v>
      </c>
      <c r="I8" s="4">
        <v>1</v>
      </c>
      <c r="J8" s="4">
        <v>1</v>
      </c>
      <c r="K8" s="4" t="s">
        <v>29</v>
      </c>
      <c r="L8" s="4">
        <v>635.4</v>
      </c>
      <c r="M8" s="4">
        <v>635.4</v>
      </c>
      <c r="N8" s="4" t="s">
        <v>49</v>
      </c>
      <c r="O8" s="4" t="s">
        <v>31</v>
      </c>
      <c r="P8" s="4" t="s">
        <v>32</v>
      </c>
      <c r="Q8" s="4">
        <v>0</v>
      </c>
      <c r="R8" s="6">
        <v>44481</v>
      </c>
      <c r="S8" s="5">
        <v>44488</v>
      </c>
      <c r="T8" s="4" t="s">
        <v>33</v>
      </c>
      <c r="U8" s="4">
        <v>635.4</v>
      </c>
      <c r="V8" s="4">
        <v>0</v>
      </c>
      <c r="W8" s="4">
        <v>0</v>
      </c>
      <c r="X8" s="4">
        <v>2276064</v>
      </c>
    </row>
    <row r="9" s="4" customFormat="1" spans="1:23">
      <c r="A9" s="4">
        <v>16532253332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44483</v>
      </c>
      <c r="G9" s="5">
        <v>44485</v>
      </c>
      <c r="H9" s="4">
        <v>1</v>
      </c>
      <c r="I9" s="4">
        <v>2</v>
      </c>
      <c r="J9" s="4">
        <v>2</v>
      </c>
      <c r="K9" s="4" t="s">
        <v>29</v>
      </c>
      <c r="L9" s="4">
        <v>715.7</v>
      </c>
      <c r="M9" s="4">
        <v>715.7</v>
      </c>
      <c r="N9" s="4" t="s">
        <v>52</v>
      </c>
      <c r="O9" s="4" t="s">
        <v>31</v>
      </c>
      <c r="P9" s="4" t="s">
        <v>32</v>
      </c>
      <c r="Q9" s="4">
        <v>0</v>
      </c>
      <c r="R9" s="6">
        <v>44482</v>
      </c>
      <c r="S9" s="5">
        <v>44488</v>
      </c>
      <c r="T9" s="4" t="s">
        <v>33</v>
      </c>
      <c r="U9" s="4">
        <v>715.7</v>
      </c>
      <c r="V9" s="4">
        <v>0</v>
      </c>
      <c r="W9" s="4">
        <v>0</v>
      </c>
    </row>
    <row r="10" s="4" customFormat="1" spans="1:23">
      <c r="A10" s="4">
        <v>16540528262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44483</v>
      </c>
      <c r="G10" s="5">
        <v>44485</v>
      </c>
      <c r="H10" s="4">
        <v>1</v>
      </c>
      <c r="I10" s="4">
        <v>2</v>
      </c>
      <c r="J10" s="4">
        <v>2</v>
      </c>
      <c r="K10" s="4" t="s">
        <v>29</v>
      </c>
      <c r="L10" s="4">
        <v>729.14</v>
      </c>
      <c r="M10" s="4">
        <v>729.14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44483</v>
      </c>
      <c r="S10" s="5">
        <v>44488</v>
      </c>
      <c r="T10" s="4" t="s">
        <v>33</v>
      </c>
      <c r="U10" s="4">
        <v>729.14</v>
      </c>
      <c r="V10" s="4">
        <v>0</v>
      </c>
      <c r="W10" s="4">
        <v>0</v>
      </c>
    </row>
    <row r="11" s="4" customFormat="1" spans="1:23">
      <c r="A11" s="4">
        <v>16540528262</v>
      </c>
      <c r="B11" s="4" t="s">
        <v>25</v>
      </c>
      <c r="C11" s="4" t="s">
        <v>37</v>
      </c>
      <c r="D11" s="4" t="s">
        <v>53</v>
      </c>
      <c r="E11" s="4" t="s">
        <v>54</v>
      </c>
      <c r="F11" s="5">
        <v>44483</v>
      </c>
      <c r="G11" s="5">
        <v>44485</v>
      </c>
      <c r="H11" s="4">
        <v>1</v>
      </c>
      <c r="I11" s="4">
        <v>2</v>
      </c>
      <c r="J11" s="4">
        <v>2</v>
      </c>
      <c r="K11" s="4" t="s">
        <v>29</v>
      </c>
      <c r="L11" s="4">
        <v>-729.14</v>
      </c>
      <c r="M11" s="4">
        <v>-729.14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44483</v>
      </c>
      <c r="S11" s="5">
        <v>44488</v>
      </c>
      <c r="T11" s="4" t="s">
        <v>33</v>
      </c>
      <c r="U11" s="4">
        <v>-729.14</v>
      </c>
      <c r="V11" s="4">
        <v>0</v>
      </c>
      <c r="W11" s="4">
        <v>0</v>
      </c>
    </row>
    <row r="12" s="4" customFormat="1" spans="1:24">
      <c r="A12" s="4">
        <v>16540607809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44484</v>
      </c>
      <c r="G12" s="5">
        <v>44485</v>
      </c>
      <c r="H12" s="4">
        <v>1</v>
      </c>
      <c r="I12" s="4">
        <v>1</v>
      </c>
      <c r="J12" s="4">
        <v>1</v>
      </c>
      <c r="K12" s="4" t="s">
        <v>29</v>
      </c>
      <c r="L12" s="4">
        <v>139.23</v>
      </c>
      <c r="M12" s="4">
        <v>139.23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44483</v>
      </c>
      <c r="S12" s="5">
        <v>44488</v>
      </c>
      <c r="T12" s="4" t="s">
        <v>33</v>
      </c>
      <c r="U12" s="4">
        <v>139.23</v>
      </c>
      <c r="V12" s="4">
        <v>0</v>
      </c>
      <c r="W12" s="4">
        <v>0</v>
      </c>
      <c r="X12" s="4">
        <v>2277192</v>
      </c>
    </row>
    <row r="13" s="4" customFormat="1" spans="1:24">
      <c r="A13" s="4">
        <v>16540622960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44483</v>
      </c>
      <c r="G13" s="5">
        <v>44485</v>
      </c>
      <c r="H13" s="4">
        <v>1</v>
      </c>
      <c r="I13" s="4">
        <v>2</v>
      </c>
      <c r="J13" s="4">
        <v>2</v>
      </c>
      <c r="K13" s="4" t="s">
        <v>29</v>
      </c>
      <c r="L13" s="4">
        <v>445</v>
      </c>
      <c r="M13" s="4">
        <v>445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44483</v>
      </c>
      <c r="S13" s="5">
        <v>44488</v>
      </c>
      <c r="T13" s="4" t="s">
        <v>33</v>
      </c>
      <c r="U13" s="4">
        <v>445</v>
      </c>
      <c r="V13" s="4">
        <v>0</v>
      </c>
      <c r="W13" s="4">
        <v>0</v>
      </c>
      <c r="X13" s="4">
        <v>2277194</v>
      </c>
    </row>
    <row r="14" s="4" customFormat="1" spans="1:23">
      <c r="A14" s="4">
        <v>16510743173</v>
      </c>
      <c r="B14" s="4" t="s">
        <v>25</v>
      </c>
      <c r="C14" s="4" t="s">
        <v>37</v>
      </c>
      <c r="D14" s="4" t="s">
        <v>41</v>
      </c>
      <c r="E14" s="4" t="s">
        <v>42</v>
      </c>
      <c r="F14" s="5">
        <v>44483</v>
      </c>
      <c r="G14" s="5">
        <v>44485</v>
      </c>
      <c r="H14" s="4">
        <v>1</v>
      </c>
      <c r="I14" s="4">
        <v>2</v>
      </c>
      <c r="J14" s="4">
        <v>2</v>
      </c>
      <c r="K14" s="4" t="s">
        <v>29</v>
      </c>
      <c r="L14" s="4">
        <v>-160.84</v>
      </c>
      <c r="M14" s="4">
        <v>-160.84</v>
      </c>
      <c r="N14" s="4" t="s">
        <v>43</v>
      </c>
      <c r="O14" s="4" t="s">
        <v>31</v>
      </c>
      <c r="P14" s="4" t="s">
        <v>32</v>
      </c>
      <c r="Q14" s="4">
        <v>0</v>
      </c>
      <c r="R14" s="6">
        <v>44479</v>
      </c>
      <c r="S14" s="5">
        <v>44488</v>
      </c>
      <c r="T14" s="4" t="s">
        <v>33</v>
      </c>
      <c r="U14" s="4">
        <v>-160.84</v>
      </c>
      <c r="V14" s="4">
        <v>0</v>
      </c>
      <c r="W14" s="4">
        <v>0</v>
      </c>
    </row>
    <row r="15" s="4" customFormat="1" spans="1:23">
      <c r="A15" s="4">
        <v>16532253332</v>
      </c>
      <c r="B15" s="4" t="s">
        <v>25</v>
      </c>
      <c r="C15" s="4" t="s">
        <v>62</v>
      </c>
      <c r="D15" s="4" t="s">
        <v>50</v>
      </c>
      <c r="E15" s="4" t="s">
        <v>51</v>
      </c>
      <c r="F15" s="5">
        <v>44483</v>
      </c>
      <c r="G15" s="5">
        <v>44485</v>
      </c>
      <c r="H15" s="4">
        <v>1</v>
      </c>
      <c r="I15" s="4">
        <v>2</v>
      </c>
      <c r="J15" s="4">
        <v>2</v>
      </c>
      <c r="K15" s="4" t="s">
        <v>29</v>
      </c>
      <c r="L15" s="4">
        <v>-357.85</v>
      </c>
      <c r="M15" s="4">
        <v>-357.85</v>
      </c>
      <c r="N15" s="4" t="s">
        <v>52</v>
      </c>
      <c r="O15" s="4" t="s">
        <v>31</v>
      </c>
      <c r="P15" s="4" t="s">
        <v>32</v>
      </c>
      <c r="Q15" s="4">
        <v>0</v>
      </c>
      <c r="R15" s="6">
        <v>44482</v>
      </c>
      <c r="S15" s="5">
        <v>44488</v>
      </c>
      <c r="T15" s="4" t="s">
        <v>33</v>
      </c>
      <c r="U15" s="4">
        <v>-357.85</v>
      </c>
      <c r="V15" s="4">
        <v>0</v>
      </c>
      <c r="W15" s="4">
        <v>0</v>
      </c>
    </row>
    <row r="16" s="4" customFormat="1" spans="1:25">
      <c r="A16" s="4">
        <v>16547485294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44483</v>
      </c>
      <c r="G16" s="5">
        <v>44485</v>
      </c>
      <c r="H16" s="4">
        <v>1</v>
      </c>
      <c r="I16" s="4">
        <v>2</v>
      </c>
      <c r="J16" s="4">
        <v>2</v>
      </c>
      <c r="K16" s="4" t="s">
        <v>29</v>
      </c>
      <c r="L16" s="4">
        <v>502.63</v>
      </c>
      <c r="M16" s="4">
        <v>502.63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44483</v>
      </c>
      <c r="S16" s="5">
        <v>44488</v>
      </c>
      <c r="T16" s="4" t="s">
        <v>33</v>
      </c>
      <c r="U16" s="4">
        <v>502.63</v>
      </c>
      <c r="V16" s="4">
        <v>0</v>
      </c>
      <c r="W16" s="4">
        <v>0</v>
      </c>
      <c r="X16" s="4">
        <v>2277404</v>
      </c>
      <c r="Y16" s="4">
        <v>103946641794</v>
      </c>
    </row>
    <row r="17" s="4" customFormat="1" spans="1:24">
      <c r="A17" s="4">
        <v>16549349753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44484</v>
      </c>
      <c r="G17" s="5">
        <v>44485</v>
      </c>
      <c r="H17" s="4">
        <v>1</v>
      </c>
      <c r="I17" s="4">
        <v>1</v>
      </c>
      <c r="J17" s="4">
        <v>1</v>
      </c>
      <c r="K17" s="4" t="s">
        <v>29</v>
      </c>
      <c r="L17" s="4">
        <v>275.94</v>
      </c>
      <c r="M17" s="4">
        <v>275.94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44484</v>
      </c>
      <c r="S17" s="5">
        <v>44488</v>
      </c>
      <c r="T17" s="4" t="s">
        <v>33</v>
      </c>
      <c r="U17" s="4">
        <v>275.94</v>
      </c>
      <c r="V17" s="4">
        <v>0</v>
      </c>
      <c r="W17" s="4">
        <v>0</v>
      </c>
      <c r="X17" s="4">
        <v>2277617</v>
      </c>
    </row>
    <row r="18" s="4" customFormat="1" spans="1:25">
      <c r="A18" s="4">
        <v>16549424067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44484</v>
      </c>
      <c r="G18" s="5">
        <v>44485</v>
      </c>
      <c r="H18" s="4">
        <v>1</v>
      </c>
      <c r="I18" s="4">
        <v>1</v>
      </c>
      <c r="J18" s="4">
        <v>1</v>
      </c>
      <c r="K18" s="4" t="s">
        <v>29</v>
      </c>
      <c r="L18" s="4">
        <v>541.36</v>
      </c>
      <c r="M18" s="4">
        <v>541.36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44484</v>
      </c>
      <c r="S18" s="5">
        <v>44488</v>
      </c>
      <c r="T18" s="4" t="s">
        <v>33</v>
      </c>
      <c r="U18" s="4">
        <v>541.36</v>
      </c>
      <c r="V18" s="4">
        <v>0</v>
      </c>
      <c r="W18" s="4">
        <v>0</v>
      </c>
      <c r="X18" s="4">
        <v>2277637</v>
      </c>
      <c r="Y18" s="4">
        <v>2110150008</v>
      </c>
    </row>
    <row r="19" s="4" customFormat="1" spans="1:25">
      <c r="A19" s="4">
        <v>16550066034</v>
      </c>
      <c r="B19" s="4" t="s">
        <v>25</v>
      </c>
      <c r="C19" s="4" t="s">
        <v>26</v>
      </c>
      <c r="D19" s="4" t="s">
        <v>72</v>
      </c>
      <c r="E19" s="4" t="s">
        <v>54</v>
      </c>
      <c r="F19" s="5">
        <v>44484</v>
      </c>
      <c r="G19" s="5">
        <v>44485</v>
      </c>
      <c r="H19" s="4">
        <v>1</v>
      </c>
      <c r="I19" s="4">
        <v>1</v>
      </c>
      <c r="J19" s="4">
        <v>1</v>
      </c>
      <c r="K19" s="4" t="s">
        <v>29</v>
      </c>
      <c r="L19" s="4">
        <v>144.09</v>
      </c>
      <c r="M19" s="4">
        <v>144.09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44484</v>
      </c>
      <c r="S19" s="5">
        <v>44488</v>
      </c>
      <c r="T19" s="4" t="s">
        <v>33</v>
      </c>
      <c r="U19" s="4">
        <v>144.09</v>
      </c>
      <c r="V19" s="4">
        <v>0</v>
      </c>
      <c r="W19" s="4">
        <v>0</v>
      </c>
      <c r="X19" s="4">
        <v>2277743</v>
      </c>
      <c r="Y19" s="4">
        <v>103948158024</v>
      </c>
    </row>
    <row r="20" s="4" customFormat="1" spans="1:24">
      <c r="A20" s="4">
        <v>16550368694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44484</v>
      </c>
      <c r="G20" s="5">
        <v>44485</v>
      </c>
      <c r="H20" s="4">
        <v>1</v>
      </c>
      <c r="I20" s="4">
        <v>1</v>
      </c>
      <c r="J20" s="4">
        <v>1</v>
      </c>
      <c r="K20" s="4" t="s">
        <v>29</v>
      </c>
      <c r="L20" s="4">
        <v>118.97</v>
      </c>
      <c r="M20" s="4">
        <v>118.97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44484</v>
      </c>
      <c r="S20" s="5">
        <v>44488</v>
      </c>
      <c r="T20" s="4" t="s">
        <v>33</v>
      </c>
      <c r="U20" s="4">
        <v>118.97</v>
      </c>
      <c r="V20" s="4">
        <v>0</v>
      </c>
      <c r="W20" s="4">
        <v>0</v>
      </c>
      <c r="X20" s="4">
        <v>2277783</v>
      </c>
    </row>
    <row r="21" s="4" customFormat="1" spans="1:25">
      <c r="A21" s="4">
        <v>16550502893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44484</v>
      </c>
      <c r="G21" s="5">
        <v>44485</v>
      </c>
      <c r="H21" s="4">
        <v>1</v>
      </c>
      <c r="I21" s="4">
        <v>1</v>
      </c>
      <c r="J21" s="4">
        <v>1</v>
      </c>
      <c r="K21" s="4" t="s">
        <v>29</v>
      </c>
      <c r="L21" s="4">
        <v>143.84</v>
      </c>
      <c r="M21" s="4">
        <v>143.84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44484</v>
      </c>
      <c r="S21" s="5">
        <v>44488</v>
      </c>
      <c r="T21" s="4" t="s">
        <v>33</v>
      </c>
      <c r="U21" s="4">
        <v>143.84</v>
      </c>
      <c r="V21" s="4">
        <v>0</v>
      </c>
      <c r="W21" s="4">
        <v>0</v>
      </c>
      <c r="X21" s="4">
        <v>2277795</v>
      </c>
      <c r="Y21" s="4">
        <v>103948373934</v>
      </c>
    </row>
    <row r="22" s="4" customFormat="1" spans="1:23">
      <c r="A22" s="4">
        <v>16550563048</v>
      </c>
      <c r="B22" s="4" t="s">
        <v>25</v>
      </c>
      <c r="C22" s="4" t="s">
        <v>26</v>
      </c>
      <c r="D22" s="4" t="s">
        <v>50</v>
      </c>
      <c r="E22" s="4" t="s">
        <v>51</v>
      </c>
      <c r="F22" s="5">
        <v>44484</v>
      </c>
      <c r="G22" s="5">
        <v>44485</v>
      </c>
      <c r="H22" s="4">
        <v>1</v>
      </c>
      <c r="I22" s="4">
        <v>1</v>
      </c>
      <c r="J22" s="4">
        <v>1</v>
      </c>
      <c r="K22" s="4" t="s">
        <v>29</v>
      </c>
      <c r="L22" s="4">
        <v>378.9</v>
      </c>
      <c r="M22" s="4">
        <v>378.9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44484</v>
      </c>
      <c r="S22" s="5">
        <v>44488</v>
      </c>
      <c r="T22" s="4" t="s">
        <v>33</v>
      </c>
      <c r="U22" s="4">
        <v>378.9</v>
      </c>
      <c r="V22" s="4">
        <v>0</v>
      </c>
      <c r="W22" s="4">
        <v>0</v>
      </c>
    </row>
    <row r="23" s="4" customFormat="1" spans="1:24">
      <c r="A23" s="4">
        <v>16550694142</v>
      </c>
      <c r="B23" s="4" t="s">
        <v>25</v>
      </c>
      <c r="C23" s="4" t="s">
        <v>26</v>
      </c>
      <c r="D23" s="4" t="s">
        <v>74</v>
      </c>
      <c r="E23" s="4" t="s">
        <v>75</v>
      </c>
      <c r="F23" s="5">
        <v>44484</v>
      </c>
      <c r="G23" s="5">
        <v>44485</v>
      </c>
      <c r="H23" s="4">
        <v>1</v>
      </c>
      <c r="I23" s="4">
        <v>1</v>
      </c>
      <c r="J23" s="4">
        <v>1</v>
      </c>
      <c r="K23" s="4" t="s">
        <v>29</v>
      </c>
      <c r="L23" s="4">
        <v>118.97</v>
      </c>
      <c r="M23" s="4">
        <v>118.97</v>
      </c>
      <c r="N23" s="4" t="s">
        <v>81</v>
      </c>
      <c r="O23" s="4" t="s">
        <v>31</v>
      </c>
      <c r="P23" s="4" t="s">
        <v>32</v>
      </c>
      <c r="Q23" s="4">
        <v>0</v>
      </c>
      <c r="R23" s="6">
        <v>44484</v>
      </c>
      <c r="S23" s="5">
        <v>44488</v>
      </c>
      <c r="T23" s="4" t="s">
        <v>33</v>
      </c>
      <c r="U23" s="4">
        <v>118.97</v>
      </c>
      <c r="V23" s="4">
        <v>0</v>
      </c>
      <c r="W23" s="4">
        <v>0</v>
      </c>
      <c r="X23" s="4">
        <v>2277819</v>
      </c>
    </row>
    <row r="24" s="4" customFormat="1" spans="1:24">
      <c r="A24" s="4">
        <v>16550988723</v>
      </c>
      <c r="B24" s="4" t="s">
        <v>25</v>
      </c>
      <c r="C24" s="4" t="s">
        <v>26</v>
      </c>
      <c r="D24" s="4" t="s">
        <v>82</v>
      </c>
      <c r="E24" s="4" t="s">
        <v>83</v>
      </c>
      <c r="F24" s="5">
        <v>44484</v>
      </c>
      <c r="G24" s="5">
        <v>44485</v>
      </c>
      <c r="H24" s="4">
        <v>2</v>
      </c>
      <c r="I24" s="4">
        <v>1</v>
      </c>
      <c r="J24" s="4">
        <v>2</v>
      </c>
      <c r="K24" s="4" t="s">
        <v>29</v>
      </c>
      <c r="L24" s="4">
        <v>268.56</v>
      </c>
      <c r="M24" s="4">
        <v>268.56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44484</v>
      </c>
      <c r="S24" s="5">
        <v>44488</v>
      </c>
      <c r="T24" s="4" t="s">
        <v>33</v>
      </c>
      <c r="U24" s="4">
        <v>268.56</v>
      </c>
      <c r="V24" s="4">
        <v>0</v>
      </c>
      <c r="W24" s="4">
        <v>0</v>
      </c>
      <c r="X24" s="4">
        <v>2277838</v>
      </c>
    </row>
    <row r="25" s="4" customFormat="1" spans="1:25">
      <c r="A25" s="4">
        <v>16551009475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44484</v>
      </c>
      <c r="G25" s="5">
        <v>44485</v>
      </c>
      <c r="H25" s="4">
        <v>1</v>
      </c>
      <c r="I25" s="4">
        <v>1</v>
      </c>
      <c r="J25" s="4">
        <v>1</v>
      </c>
      <c r="K25" s="4" t="s">
        <v>29</v>
      </c>
      <c r="L25" s="4">
        <v>159.48</v>
      </c>
      <c r="M25" s="4">
        <v>159.48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44484</v>
      </c>
      <c r="S25" s="5">
        <v>44488</v>
      </c>
      <c r="T25" s="4" t="s">
        <v>33</v>
      </c>
      <c r="U25" s="4">
        <v>159.48</v>
      </c>
      <c r="V25" s="4">
        <v>0</v>
      </c>
      <c r="W25" s="4">
        <v>0</v>
      </c>
      <c r="X25" s="4">
        <v>2277842</v>
      </c>
      <c r="Y25" s="4" t="s">
        <v>88</v>
      </c>
    </row>
    <row r="26" s="4" customFormat="1" spans="1:25">
      <c r="A26" s="4">
        <v>16551016902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44484</v>
      </c>
      <c r="G26" s="5">
        <v>44485</v>
      </c>
      <c r="H26" s="4">
        <v>1</v>
      </c>
      <c r="I26" s="4">
        <v>1</v>
      </c>
      <c r="J26" s="4">
        <v>1</v>
      </c>
      <c r="K26" s="4" t="s">
        <v>29</v>
      </c>
      <c r="L26" s="4">
        <v>125.84</v>
      </c>
      <c r="M26" s="4">
        <v>125.84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44484</v>
      </c>
      <c r="S26" s="5">
        <v>44488</v>
      </c>
      <c r="T26" s="4" t="s">
        <v>33</v>
      </c>
      <c r="U26" s="4">
        <v>125.84</v>
      </c>
      <c r="V26" s="4">
        <v>0</v>
      </c>
      <c r="W26" s="4">
        <v>0</v>
      </c>
      <c r="X26" s="4">
        <v>2277844</v>
      </c>
      <c r="Y26" s="4">
        <v>103948637414</v>
      </c>
    </row>
    <row r="27" s="4" customFormat="1" spans="1:25">
      <c r="A27" s="4">
        <v>16551058977</v>
      </c>
      <c r="B27" s="4" t="s">
        <v>25</v>
      </c>
      <c r="C27" s="4" t="s">
        <v>26</v>
      </c>
      <c r="D27" s="4" t="s">
        <v>82</v>
      </c>
      <c r="E27" s="4" t="s">
        <v>83</v>
      </c>
      <c r="F27" s="5">
        <v>44484</v>
      </c>
      <c r="G27" s="5">
        <v>44485</v>
      </c>
      <c r="H27" s="4">
        <v>1</v>
      </c>
      <c r="I27" s="4">
        <v>1</v>
      </c>
      <c r="J27" s="4">
        <v>1</v>
      </c>
      <c r="K27" s="4" t="s">
        <v>29</v>
      </c>
      <c r="L27" s="4">
        <v>141.45</v>
      </c>
      <c r="M27" s="4">
        <v>141.45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44484</v>
      </c>
      <c r="S27" s="5">
        <v>44488</v>
      </c>
      <c r="T27" s="4" t="s">
        <v>33</v>
      </c>
      <c r="U27" s="4">
        <v>141.45</v>
      </c>
      <c r="V27" s="4">
        <v>0</v>
      </c>
      <c r="W27" s="4">
        <v>0</v>
      </c>
      <c r="X27" s="4">
        <v>2277850</v>
      </c>
      <c r="Y27" s="4" t="s">
        <v>88</v>
      </c>
    </row>
    <row r="28" s="4" customFormat="1" spans="1:25">
      <c r="A28" s="4">
        <v>16551336402</v>
      </c>
      <c r="B28" s="4" t="s">
        <v>25</v>
      </c>
      <c r="C28" s="4" t="s">
        <v>26</v>
      </c>
      <c r="D28" s="4" t="s">
        <v>93</v>
      </c>
      <c r="E28" s="4" t="s">
        <v>94</v>
      </c>
      <c r="F28" s="5">
        <v>44484</v>
      </c>
      <c r="G28" s="5">
        <v>44485</v>
      </c>
      <c r="H28" s="4">
        <v>1</v>
      </c>
      <c r="I28" s="4">
        <v>1</v>
      </c>
      <c r="J28" s="4">
        <v>1</v>
      </c>
      <c r="K28" s="4" t="s">
        <v>29</v>
      </c>
      <c r="L28" s="4">
        <v>147.58</v>
      </c>
      <c r="M28" s="4">
        <v>147.58</v>
      </c>
      <c r="N28" s="4" t="s">
        <v>95</v>
      </c>
      <c r="O28" s="4" t="s">
        <v>31</v>
      </c>
      <c r="P28" s="4" t="s">
        <v>32</v>
      </c>
      <c r="Q28" s="4">
        <v>0</v>
      </c>
      <c r="R28" s="6">
        <v>44484</v>
      </c>
      <c r="S28" s="5">
        <v>44488</v>
      </c>
      <c r="T28" s="4" t="s">
        <v>33</v>
      </c>
      <c r="U28" s="4">
        <v>147.58</v>
      </c>
      <c r="V28" s="4">
        <v>0</v>
      </c>
      <c r="W28" s="4">
        <v>0</v>
      </c>
      <c r="X28" s="4">
        <v>2277872</v>
      </c>
      <c r="Y28" s="4">
        <v>103948813434</v>
      </c>
    </row>
    <row r="29" s="4" customFormat="1" spans="1:23">
      <c r="A29" s="4">
        <v>16551417957</v>
      </c>
      <c r="B29" s="4" t="s">
        <v>25</v>
      </c>
      <c r="C29" s="4" t="s">
        <v>26</v>
      </c>
      <c r="D29" s="4" t="s">
        <v>96</v>
      </c>
      <c r="E29" s="4" t="s">
        <v>97</v>
      </c>
      <c r="F29" s="5">
        <v>44484</v>
      </c>
      <c r="G29" s="5">
        <v>44485</v>
      </c>
      <c r="H29" s="4">
        <v>1</v>
      </c>
      <c r="I29" s="4">
        <v>1</v>
      </c>
      <c r="J29" s="4">
        <v>1</v>
      </c>
      <c r="K29" s="4" t="s">
        <v>29</v>
      </c>
      <c r="L29" s="4">
        <v>150.68</v>
      </c>
      <c r="M29" s="4">
        <v>150.68</v>
      </c>
      <c r="N29" s="4" t="s">
        <v>98</v>
      </c>
      <c r="O29" s="4" t="s">
        <v>31</v>
      </c>
      <c r="P29" s="4" t="s">
        <v>32</v>
      </c>
      <c r="Q29" s="4">
        <v>0</v>
      </c>
      <c r="R29" s="6">
        <v>44484</v>
      </c>
      <c r="S29" s="5">
        <v>44488</v>
      </c>
      <c r="T29" s="4" t="s">
        <v>33</v>
      </c>
      <c r="U29" s="4">
        <v>150.68</v>
      </c>
      <c r="V29" s="4">
        <v>0</v>
      </c>
      <c r="W29" s="4">
        <v>0</v>
      </c>
    </row>
    <row r="30" s="4" customFormat="1" spans="1:23">
      <c r="A30" s="4">
        <v>16551417957</v>
      </c>
      <c r="B30" s="4" t="s">
        <v>25</v>
      </c>
      <c r="C30" s="4" t="s">
        <v>37</v>
      </c>
      <c r="D30" s="4" t="s">
        <v>96</v>
      </c>
      <c r="E30" s="4" t="s">
        <v>97</v>
      </c>
      <c r="F30" s="5">
        <v>44484</v>
      </c>
      <c r="G30" s="5">
        <v>44485</v>
      </c>
      <c r="H30" s="4">
        <v>1</v>
      </c>
      <c r="I30" s="4">
        <v>1</v>
      </c>
      <c r="J30" s="4">
        <v>1</v>
      </c>
      <c r="K30" s="4" t="s">
        <v>29</v>
      </c>
      <c r="L30" s="4">
        <v>-150.68</v>
      </c>
      <c r="M30" s="4">
        <v>-150.68</v>
      </c>
      <c r="N30" s="4" t="s">
        <v>98</v>
      </c>
      <c r="O30" s="4" t="s">
        <v>31</v>
      </c>
      <c r="P30" s="4" t="s">
        <v>32</v>
      </c>
      <c r="Q30" s="4">
        <v>0</v>
      </c>
      <c r="R30" s="6">
        <v>44484</v>
      </c>
      <c r="S30" s="5">
        <v>44488</v>
      </c>
      <c r="T30" s="4" t="s">
        <v>33</v>
      </c>
      <c r="U30" s="4">
        <v>-150.68</v>
      </c>
      <c r="V30" s="4">
        <v>0</v>
      </c>
      <c r="W30" s="4">
        <v>0</v>
      </c>
    </row>
    <row r="31" s="4" customFormat="1" spans="1:24">
      <c r="A31" s="4">
        <v>16557730209</v>
      </c>
      <c r="B31" s="4" t="s">
        <v>25</v>
      </c>
      <c r="C31" s="4" t="s">
        <v>26</v>
      </c>
      <c r="D31" s="4" t="s">
        <v>44</v>
      </c>
      <c r="E31" s="4" t="s">
        <v>99</v>
      </c>
      <c r="F31" s="5">
        <v>44484</v>
      </c>
      <c r="G31" s="5">
        <v>44485</v>
      </c>
      <c r="H31" s="4">
        <v>1</v>
      </c>
      <c r="I31" s="4">
        <v>1</v>
      </c>
      <c r="J31" s="4">
        <v>1</v>
      </c>
      <c r="K31" s="4" t="s">
        <v>29</v>
      </c>
      <c r="L31" s="4">
        <v>135.3</v>
      </c>
      <c r="M31" s="4">
        <v>135.3</v>
      </c>
      <c r="N31" s="4" t="s">
        <v>100</v>
      </c>
      <c r="O31" s="4" t="s">
        <v>31</v>
      </c>
      <c r="P31" s="4" t="s">
        <v>32</v>
      </c>
      <c r="Q31" s="4">
        <v>0</v>
      </c>
      <c r="R31" s="6">
        <v>44484</v>
      </c>
      <c r="S31" s="5">
        <v>44488</v>
      </c>
      <c r="T31" s="4" t="s">
        <v>33</v>
      </c>
      <c r="U31" s="4">
        <v>135.3</v>
      </c>
      <c r="V31" s="4">
        <v>0</v>
      </c>
      <c r="W31" s="4">
        <v>0</v>
      </c>
      <c r="X31" s="4">
        <v>2277903</v>
      </c>
    </row>
    <row r="32" s="4" customFormat="1" spans="1:25">
      <c r="A32" s="4">
        <v>16557829599</v>
      </c>
      <c r="B32" s="4" t="s">
        <v>25</v>
      </c>
      <c r="C32" s="4" t="s">
        <v>26</v>
      </c>
      <c r="D32" s="4" t="s">
        <v>101</v>
      </c>
      <c r="E32" s="4" t="s">
        <v>102</v>
      </c>
      <c r="F32" s="5">
        <v>44484</v>
      </c>
      <c r="G32" s="5">
        <v>44485</v>
      </c>
      <c r="H32" s="4">
        <v>1</v>
      </c>
      <c r="I32" s="4">
        <v>1</v>
      </c>
      <c r="J32" s="4">
        <v>1</v>
      </c>
      <c r="K32" s="4" t="s">
        <v>29</v>
      </c>
      <c r="L32" s="4">
        <v>170</v>
      </c>
      <c r="M32" s="4">
        <v>170</v>
      </c>
      <c r="N32" s="4" t="s">
        <v>103</v>
      </c>
      <c r="O32" s="4" t="s">
        <v>31</v>
      </c>
      <c r="P32" s="4" t="s">
        <v>32</v>
      </c>
      <c r="Q32" s="4">
        <v>0</v>
      </c>
      <c r="R32" s="6">
        <v>44484</v>
      </c>
      <c r="S32" s="5">
        <v>44488</v>
      </c>
      <c r="T32" s="4" t="s">
        <v>33</v>
      </c>
      <c r="U32" s="4">
        <v>170</v>
      </c>
      <c r="V32" s="4">
        <v>0</v>
      </c>
      <c r="W32" s="4">
        <v>0</v>
      </c>
      <c r="X32" s="4">
        <v>2277911</v>
      </c>
      <c r="Y32" s="4" t="s">
        <v>88</v>
      </c>
    </row>
    <row r="33" s="4" customFormat="1" spans="1:24">
      <c r="A33" s="4">
        <v>16558226547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44484</v>
      </c>
      <c r="G33" s="5">
        <v>44485</v>
      </c>
      <c r="H33" s="4">
        <v>1</v>
      </c>
      <c r="I33" s="4">
        <v>1</v>
      </c>
      <c r="J33" s="4">
        <v>1</v>
      </c>
      <c r="K33" s="4" t="s">
        <v>29</v>
      </c>
      <c r="L33" s="4">
        <v>116.85</v>
      </c>
      <c r="M33" s="4">
        <v>116.85</v>
      </c>
      <c r="N33" s="4" t="s">
        <v>106</v>
      </c>
      <c r="O33" s="4" t="s">
        <v>31</v>
      </c>
      <c r="P33" s="4" t="s">
        <v>32</v>
      </c>
      <c r="Q33" s="4">
        <v>0</v>
      </c>
      <c r="R33" s="6">
        <v>44484</v>
      </c>
      <c r="S33" s="5">
        <v>44488</v>
      </c>
      <c r="T33" s="4" t="s">
        <v>33</v>
      </c>
      <c r="U33" s="4">
        <v>116.85</v>
      </c>
      <c r="V33" s="4">
        <v>0</v>
      </c>
      <c r="W33" s="4">
        <v>0</v>
      </c>
      <c r="X33" s="4">
        <v>2277929</v>
      </c>
    </row>
    <row r="34" s="4" customFormat="1" spans="1:23">
      <c r="A34" s="4">
        <v>16558331679</v>
      </c>
      <c r="B34" s="4" t="s">
        <v>25</v>
      </c>
      <c r="C34" s="4" t="s">
        <v>26</v>
      </c>
      <c r="D34" s="4" t="s">
        <v>50</v>
      </c>
      <c r="E34" s="4" t="s">
        <v>107</v>
      </c>
      <c r="F34" s="5">
        <v>44484</v>
      </c>
      <c r="G34" s="5">
        <v>44485</v>
      </c>
      <c r="H34" s="4">
        <v>1</v>
      </c>
      <c r="I34" s="4">
        <v>1</v>
      </c>
      <c r="J34" s="4">
        <v>1</v>
      </c>
      <c r="K34" s="4" t="s">
        <v>29</v>
      </c>
      <c r="L34" s="4">
        <v>342.55</v>
      </c>
      <c r="M34" s="4">
        <v>342.55</v>
      </c>
      <c r="N34" s="4" t="s">
        <v>108</v>
      </c>
      <c r="O34" s="4" t="s">
        <v>31</v>
      </c>
      <c r="P34" s="4" t="s">
        <v>32</v>
      </c>
      <c r="Q34" s="4">
        <v>0</v>
      </c>
      <c r="R34" s="6">
        <v>44484</v>
      </c>
      <c r="S34" s="5">
        <v>44488</v>
      </c>
      <c r="T34" s="4" t="s">
        <v>33</v>
      </c>
      <c r="U34" s="4">
        <v>342.55</v>
      </c>
      <c r="V34" s="4">
        <v>0</v>
      </c>
      <c r="W34" s="4">
        <v>0</v>
      </c>
    </row>
    <row r="35" s="4" customFormat="1" spans="1:24">
      <c r="A35" s="4">
        <v>16558502702</v>
      </c>
      <c r="B35" s="4" t="s">
        <v>25</v>
      </c>
      <c r="C35" s="4" t="s">
        <v>26</v>
      </c>
      <c r="D35" s="4" t="s">
        <v>109</v>
      </c>
      <c r="E35" s="4" t="s">
        <v>110</v>
      </c>
      <c r="F35" s="5">
        <v>44484</v>
      </c>
      <c r="G35" s="5">
        <v>44485</v>
      </c>
      <c r="H35" s="4">
        <v>1</v>
      </c>
      <c r="I35" s="4">
        <v>1</v>
      </c>
      <c r="J35" s="4">
        <v>1</v>
      </c>
      <c r="K35" s="4" t="s">
        <v>29</v>
      </c>
      <c r="L35" s="4">
        <v>146.58</v>
      </c>
      <c r="M35" s="4">
        <v>146.58</v>
      </c>
      <c r="N35" s="4" t="s">
        <v>111</v>
      </c>
      <c r="O35" s="4" t="s">
        <v>31</v>
      </c>
      <c r="P35" s="4" t="s">
        <v>32</v>
      </c>
      <c r="Q35" s="4">
        <v>0</v>
      </c>
      <c r="R35" s="6">
        <v>44484</v>
      </c>
      <c r="S35" s="5">
        <v>44488</v>
      </c>
      <c r="T35" s="4" t="s">
        <v>33</v>
      </c>
      <c r="U35" s="4">
        <v>146.58</v>
      </c>
      <c r="V35" s="4">
        <v>0</v>
      </c>
      <c r="W35" s="4">
        <v>0</v>
      </c>
      <c r="X35" s="4">
        <v>2277940</v>
      </c>
    </row>
    <row r="36" s="4" customFormat="1" spans="1:24">
      <c r="A36" s="4">
        <v>16558717927</v>
      </c>
      <c r="B36" s="4" t="s">
        <v>25</v>
      </c>
      <c r="C36" s="4" t="s">
        <v>26</v>
      </c>
      <c r="D36" s="4" t="s">
        <v>82</v>
      </c>
      <c r="E36" s="4" t="s">
        <v>83</v>
      </c>
      <c r="F36" s="5">
        <v>44484</v>
      </c>
      <c r="G36" s="5">
        <v>44485</v>
      </c>
      <c r="H36" s="4">
        <v>1</v>
      </c>
      <c r="I36" s="4">
        <v>1</v>
      </c>
      <c r="J36" s="4">
        <v>1</v>
      </c>
      <c r="K36" s="4" t="s">
        <v>29</v>
      </c>
      <c r="L36" s="4">
        <v>135.3</v>
      </c>
      <c r="M36" s="4">
        <v>135.3</v>
      </c>
      <c r="N36" s="4" t="s">
        <v>112</v>
      </c>
      <c r="O36" s="4" t="s">
        <v>31</v>
      </c>
      <c r="P36" s="4" t="s">
        <v>32</v>
      </c>
      <c r="Q36" s="4">
        <v>0</v>
      </c>
      <c r="R36" s="6">
        <v>44484</v>
      </c>
      <c r="S36" s="5">
        <v>44488</v>
      </c>
      <c r="T36" s="4" t="s">
        <v>33</v>
      </c>
      <c r="U36" s="4">
        <v>135.3</v>
      </c>
      <c r="V36" s="4">
        <v>0</v>
      </c>
      <c r="W36" s="4">
        <v>0</v>
      </c>
      <c r="X36" s="4">
        <v>2277951</v>
      </c>
    </row>
    <row r="37" s="4" customFormat="1" spans="1:25">
      <c r="A37" s="4">
        <v>16558813467</v>
      </c>
      <c r="B37" s="4" t="s">
        <v>25</v>
      </c>
      <c r="C37" s="4" t="s">
        <v>26</v>
      </c>
      <c r="D37" s="4" t="s">
        <v>89</v>
      </c>
      <c r="E37" s="4" t="s">
        <v>90</v>
      </c>
      <c r="F37" s="5">
        <v>44484</v>
      </c>
      <c r="G37" s="5">
        <v>44485</v>
      </c>
      <c r="H37" s="4">
        <v>1</v>
      </c>
      <c r="I37" s="4">
        <v>1</v>
      </c>
      <c r="J37" s="4">
        <v>1</v>
      </c>
      <c r="K37" s="4" t="s">
        <v>29</v>
      </c>
      <c r="L37" s="4">
        <v>125.84</v>
      </c>
      <c r="M37" s="4">
        <v>125.84</v>
      </c>
      <c r="N37" s="4" t="s">
        <v>113</v>
      </c>
      <c r="O37" s="4" t="s">
        <v>31</v>
      </c>
      <c r="P37" s="4" t="s">
        <v>32</v>
      </c>
      <c r="Q37" s="4">
        <v>0</v>
      </c>
      <c r="R37" s="6">
        <v>44484</v>
      </c>
      <c r="S37" s="5">
        <v>44488</v>
      </c>
      <c r="T37" s="4" t="s">
        <v>33</v>
      </c>
      <c r="U37" s="4">
        <v>125.84</v>
      </c>
      <c r="V37" s="4">
        <v>0</v>
      </c>
      <c r="W37" s="4">
        <v>0</v>
      </c>
      <c r="X37" s="4">
        <v>2277957</v>
      </c>
      <c r="Y37" s="4">
        <v>103949440644</v>
      </c>
    </row>
    <row r="38" s="4" customFormat="1" spans="1:25">
      <c r="A38" s="4">
        <v>16558825862</v>
      </c>
      <c r="B38" s="4" t="s">
        <v>25</v>
      </c>
      <c r="C38" s="4" t="s">
        <v>26</v>
      </c>
      <c r="D38" s="4" t="s">
        <v>50</v>
      </c>
      <c r="E38" s="4" t="s">
        <v>114</v>
      </c>
      <c r="F38" s="5">
        <v>44484</v>
      </c>
      <c r="G38" s="5">
        <v>44485</v>
      </c>
      <c r="H38" s="4">
        <v>1</v>
      </c>
      <c r="I38" s="4">
        <v>1</v>
      </c>
      <c r="J38" s="4">
        <v>1</v>
      </c>
      <c r="K38" s="4" t="s">
        <v>29</v>
      </c>
      <c r="L38" s="4">
        <v>403.2</v>
      </c>
      <c r="M38" s="4">
        <v>403.2</v>
      </c>
      <c r="N38" s="4" t="s">
        <v>115</v>
      </c>
      <c r="O38" s="4" t="s">
        <v>31</v>
      </c>
      <c r="P38" s="4" t="s">
        <v>32</v>
      </c>
      <c r="Q38" s="4">
        <v>0</v>
      </c>
      <c r="R38" s="6">
        <v>44484</v>
      </c>
      <c r="S38" s="5">
        <v>44488</v>
      </c>
      <c r="T38" s="4" t="s">
        <v>33</v>
      </c>
      <c r="U38" s="4">
        <v>403.2</v>
      </c>
      <c r="V38" s="4">
        <v>0</v>
      </c>
      <c r="W38" s="4">
        <v>0</v>
      </c>
      <c r="Y38" s="4">
        <v>1220243</v>
      </c>
    </row>
    <row r="39" s="4" customFormat="1" spans="1:25">
      <c r="A39" s="4">
        <v>16559089908</v>
      </c>
      <c r="B39" s="4" t="s">
        <v>25</v>
      </c>
      <c r="C39" s="4" t="s">
        <v>26</v>
      </c>
      <c r="D39" s="4" t="s">
        <v>116</v>
      </c>
      <c r="E39" s="4" t="s">
        <v>117</v>
      </c>
      <c r="F39" s="5">
        <v>44484</v>
      </c>
      <c r="G39" s="5">
        <v>44485</v>
      </c>
      <c r="H39" s="4">
        <v>1</v>
      </c>
      <c r="I39" s="4">
        <v>1</v>
      </c>
      <c r="J39" s="4">
        <v>1</v>
      </c>
      <c r="K39" s="4" t="s">
        <v>29</v>
      </c>
      <c r="L39" s="4">
        <v>491.64</v>
      </c>
      <c r="M39" s="4">
        <v>491.64</v>
      </c>
      <c r="N39" s="4" t="s">
        <v>118</v>
      </c>
      <c r="O39" s="4" t="s">
        <v>31</v>
      </c>
      <c r="P39" s="4" t="s">
        <v>32</v>
      </c>
      <c r="Q39" s="4">
        <v>0</v>
      </c>
      <c r="R39" s="6">
        <v>44484</v>
      </c>
      <c r="S39" s="5">
        <v>44488</v>
      </c>
      <c r="T39" s="4" t="s">
        <v>33</v>
      </c>
      <c r="U39" s="4">
        <v>491.64</v>
      </c>
      <c r="V39" s="4">
        <v>0</v>
      </c>
      <c r="W39" s="4">
        <v>0</v>
      </c>
      <c r="X39" s="4">
        <v>2277982</v>
      </c>
      <c r="Y39" s="4">
        <v>165399</v>
      </c>
    </row>
    <row r="40" s="4" customFormat="1" spans="1:24">
      <c r="A40" s="4">
        <v>16559380366</v>
      </c>
      <c r="B40" s="4" t="s">
        <v>25</v>
      </c>
      <c r="C40" s="4" t="s">
        <v>26</v>
      </c>
      <c r="D40" s="4" t="s">
        <v>119</v>
      </c>
      <c r="E40" s="4" t="s">
        <v>120</v>
      </c>
      <c r="F40" s="5">
        <v>44484</v>
      </c>
      <c r="G40" s="5">
        <v>44485</v>
      </c>
      <c r="H40" s="4">
        <v>1</v>
      </c>
      <c r="I40" s="4">
        <v>1</v>
      </c>
      <c r="J40" s="4">
        <v>1</v>
      </c>
      <c r="K40" s="4" t="s">
        <v>29</v>
      </c>
      <c r="L40" s="4">
        <v>531.35</v>
      </c>
      <c r="M40" s="4">
        <v>531.35</v>
      </c>
      <c r="N40" s="4" t="s">
        <v>121</v>
      </c>
      <c r="O40" s="4" t="s">
        <v>31</v>
      </c>
      <c r="P40" s="4" t="s">
        <v>32</v>
      </c>
      <c r="Q40" s="4">
        <v>0</v>
      </c>
      <c r="R40" s="6">
        <v>44484</v>
      </c>
      <c r="S40" s="5">
        <v>44488</v>
      </c>
      <c r="T40" s="4" t="s">
        <v>33</v>
      </c>
      <c r="U40" s="4">
        <v>531.35</v>
      </c>
      <c r="V40" s="4">
        <v>0</v>
      </c>
      <c r="W40" s="4">
        <v>0</v>
      </c>
      <c r="X40" s="4">
        <v>2278009</v>
      </c>
    </row>
    <row r="41" s="4" customFormat="1" spans="1:24">
      <c r="A41" s="4">
        <v>16559380158</v>
      </c>
      <c r="B41" s="4" t="s">
        <v>25</v>
      </c>
      <c r="C41" s="4" t="s">
        <v>26</v>
      </c>
      <c r="D41" s="4" t="s">
        <v>66</v>
      </c>
      <c r="E41" s="4" t="s">
        <v>67</v>
      </c>
      <c r="F41" s="5">
        <v>44484</v>
      </c>
      <c r="G41" s="5">
        <v>44485</v>
      </c>
      <c r="H41" s="4">
        <v>1</v>
      </c>
      <c r="I41" s="4">
        <v>1</v>
      </c>
      <c r="J41" s="4">
        <v>1</v>
      </c>
      <c r="K41" s="4" t="s">
        <v>29</v>
      </c>
      <c r="L41" s="4">
        <v>276.47</v>
      </c>
      <c r="M41" s="4">
        <v>276.47</v>
      </c>
      <c r="N41" s="4" t="s">
        <v>122</v>
      </c>
      <c r="O41" s="4" t="s">
        <v>31</v>
      </c>
      <c r="P41" s="4" t="s">
        <v>32</v>
      </c>
      <c r="Q41" s="4">
        <v>0</v>
      </c>
      <c r="R41" s="6">
        <v>44484</v>
      </c>
      <c r="S41" s="5">
        <v>44488</v>
      </c>
      <c r="T41" s="4" t="s">
        <v>33</v>
      </c>
      <c r="U41" s="4">
        <v>276.47</v>
      </c>
      <c r="V41" s="4">
        <v>0</v>
      </c>
      <c r="W41" s="4">
        <v>0</v>
      </c>
      <c r="X41" s="4">
        <v>2278010</v>
      </c>
    </row>
    <row r="42" s="4" customFormat="1" spans="1:23">
      <c r="A42" s="4">
        <v>16559695325</v>
      </c>
      <c r="B42" s="4" t="s">
        <v>25</v>
      </c>
      <c r="C42" s="4" t="s">
        <v>26</v>
      </c>
      <c r="D42" s="4" t="s">
        <v>123</v>
      </c>
      <c r="E42" s="4" t="s">
        <v>124</v>
      </c>
      <c r="F42" s="5">
        <v>44484</v>
      </c>
      <c r="G42" s="5">
        <v>44485</v>
      </c>
      <c r="H42" s="4">
        <v>1</v>
      </c>
      <c r="I42" s="4">
        <v>1</v>
      </c>
      <c r="J42" s="4">
        <v>1</v>
      </c>
      <c r="K42" s="4" t="s">
        <v>29</v>
      </c>
      <c r="L42" s="4">
        <v>132.51</v>
      </c>
      <c r="M42" s="4">
        <v>132.51</v>
      </c>
      <c r="N42" s="4" t="s">
        <v>125</v>
      </c>
      <c r="O42" s="4" t="s">
        <v>31</v>
      </c>
      <c r="P42" s="4" t="s">
        <v>32</v>
      </c>
      <c r="Q42" s="4">
        <v>0</v>
      </c>
      <c r="R42" s="6">
        <v>44484</v>
      </c>
      <c r="S42" s="5">
        <v>44488</v>
      </c>
      <c r="T42" s="4" t="s">
        <v>33</v>
      </c>
      <c r="U42" s="4">
        <v>132.51</v>
      </c>
      <c r="V42" s="4">
        <v>0</v>
      </c>
      <c r="W42" s="4">
        <v>0</v>
      </c>
    </row>
    <row r="43" s="4" customFormat="1" spans="1:25">
      <c r="A43" s="4">
        <v>16559729787</v>
      </c>
      <c r="B43" s="4" t="s">
        <v>25</v>
      </c>
      <c r="C43" s="4" t="s">
        <v>26</v>
      </c>
      <c r="D43" s="4" t="s">
        <v>89</v>
      </c>
      <c r="E43" s="4" t="s">
        <v>90</v>
      </c>
      <c r="F43" s="5">
        <v>44484</v>
      </c>
      <c r="G43" s="5">
        <v>44485</v>
      </c>
      <c r="H43" s="4">
        <v>1</v>
      </c>
      <c r="I43" s="4">
        <v>1</v>
      </c>
      <c r="J43" s="4">
        <v>1</v>
      </c>
      <c r="K43" s="4" t="s">
        <v>29</v>
      </c>
      <c r="L43" s="4">
        <v>125.86</v>
      </c>
      <c r="M43" s="4">
        <v>125.86</v>
      </c>
      <c r="N43" s="4" t="s">
        <v>126</v>
      </c>
      <c r="O43" s="4" t="s">
        <v>31</v>
      </c>
      <c r="P43" s="4" t="s">
        <v>32</v>
      </c>
      <c r="Q43" s="4">
        <v>0</v>
      </c>
      <c r="R43" s="6">
        <v>44484</v>
      </c>
      <c r="S43" s="5">
        <v>44488</v>
      </c>
      <c r="T43" s="4" t="s">
        <v>33</v>
      </c>
      <c r="U43" s="4">
        <v>125.86</v>
      </c>
      <c r="V43" s="4">
        <v>0</v>
      </c>
      <c r="W43" s="4">
        <v>0</v>
      </c>
      <c r="X43" s="4">
        <v>2278052</v>
      </c>
      <c r="Y43" s="4">
        <v>103949921374</v>
      </c>
    </row>
    <row r="44" s="4" customFormat="1" spans="1:23">
      <c r="A44" s="4">
        <v>16559872564</v>
      </c>
      <c r="B44" s="4" t="s">
        <v>25</v>
      </c>
      <c r="C44" s="4" t="s">
        <v>26</v>
      </c>
      <c r="D44" s="4" t="s">
        <v>50</v>
      </c>
      <c r="E44" s="4" t="s">
        <v>51</v>
      </c>
      <c r="F44" s="5">
        <v>44484</v>
      </c>
      <c r="G44" s="5">
        <v>44485</v>
      </c>
      <c r="H44" s="4">
        <v>2</v>
      </c>
      <c r="I44" s="4">
        <v>1</v>
      </c>
      <c r="J44" s="4">
        <v>2</v>
      </c>
      <c r="K44" s="4" t="s">
        <v>29</v>
      </c>
      <c r="L44" s="4">
        <v>757.8</v>
      </c>
      <c r="M44" s="4">
        <v>757.8</v>
      </c>
      <c r="N44" s="4" t="s">
        <v>127</v>
      </c>
      <c r="O44" s="4" t="s">
        <v>31</v>
      </c>
      <c r="P44" s="4" t="s">
        <v>32</v>
      </c>
      <c r="Q44" s="4">
        <v>0</v>
      </c>
      <c r="R44" s="6">
        <v>44484</v>
      </c>
      <c r="S44" s="5">
        <v>44488</v>
      </c>
      <c r="T44" s="4" t="s">
        <v>33</v>
      </c>
      <c r="U44" s="4">
        <v>757.8</v>
      </c>
      <c r="V44" s="4">
        <v>0</v>
      </c>
      <c r="W44" s="4">
        <v>0</v>
      </c>
    </row>
    <row r="45" s="4" customFormat="1" spans="1:25">
      <c r="A45" s="4">
        <v>16560179998</v>
      </c>
      <c r="B45" s="4" t="s">
        <v>25</v>
      </c>
      <c r="C45" s="4" t="s">
        <v>26</v>
      </c>
      <c r="D45" s="4" t="s">
        <v>128</v>
      </c>
      <c r="E45" s="4" t="s">
        <v>28</v>
      </c>
      <c r="F45" s="5">
        <v>44484</v>
      </c>
      <c r="G45" s="5">
        <v>44485</v>
      </c>
      <c r="H45" s="4">
        <v>1</v>
      </c>
      <c r="I45" s="4">
        <v>1</v>
      </c>
      <c r="J45" s="4">
        <v>1</v>
      </c>
      <c r="K45" s="4" t="s">
        <v>29</v>
      </c>
      <c r="L45" s="4">
        <v>300.89</v>
      </c>
      <c r="M45" s="4">
        <v>300.89</v>
      </c>
      <c r="N45" s="4" t="s">
        <v>129</v>
      </c>
      <c r="O45" s="4" t="s">
        <v>31</v>
      </c>
      <c r="P45" s="4" t="s">
        <v>32</v>
      </c>
      <c r="Q45" s="4">
        <v>0</v>
      </c>
      <c r="R45" s="6">
        <v>44484</v>
      </c>
      <c r="S45" s="5">
        <v>44488</v>
      </c>
      <c r="T45" s="4" t="s">
        <v>33</v>
      </c>
      <c r="U45" s="4">
        <v>300.89</v>
      </c>
      <c r="V45" s="4">
        <v>0</v>
      </c>
      <c r="W45" s="4">
        <v>0</v>
      </c>
      <c r="X45" s="4">
        <v>2278101</v>
      </c>
      <c r="Y45" s="4">
        <v>103950166764</v>
      </c>
    </row>
    <row r="46" s="4" customFormat="1" spans="1:23">
      <c r="A46" s="4">
        <v>16560232576</v>
      </c>
      <c r="B46" s="4" t="s">
        <v>25</v>
      </c>
      <c r="C46" s="4" t="s">
        <v>26</v>
      </c>
      <c r="D46" s="4" t="s">
        <v>130</v>
      </c>
      <c r="E46" s="4" t="s">
        <v>105</v>
      </c>
      <c r="F46" s="5">
        <v>44484</v>
      </c>
      <c r="G46" s="5">
        <v>44485</v>
      </c>
      <c r="H46" s="4">
        <v>2</v>
      </c>
      <c r="I46" s="4">
        <v>1</v>
      </c>
      <c r="J46" s="4">
        <v>2</v>
      </c>
      <c r="K46" s="4" t="s">
        <v>29</v>
      </c>
      <c r="L46" s="4">
        <v>842.56</v>
      </c>
      <c r="M46" s="4">
        <v>842.56</v>
      </c>
      <c r="N46" s="4" t="s">
        <v>131</v>
      </c>
      <c r="O46" s="4" t="s">
        <v>31</v>
      </c>
      <c r="P46" s="4" t="s">
        <v>32</v>
      </c>
      <c r="Q46" s="4">
        <v>0</v>
      </c>
      <c r="R46" s="6">
        <v>44484</v>
      </c>
      <c r="S46" s="5">
        <v>44488</v>
      </c>
      <c r="T46" s="4" t="s">
        <v>33</v>
      </c>
      <c r="U46" s="4">
        <v>842.56</v>
      </c>
      <c r="V46" s="4">
        <v>0</v>
      </c>
      <c r="W46" s="4">
        <v>0</v>
      </c>
    </row>
    <row r="47" s="4" customFormat="1" spans="1:25">
      <c r="A47" s="4">
        <v>16560710157</v>
      </c>
      <c r="B47" s="4" t="s">
        <v>25</v>
      </c>
      <c r="C47" s="4" t="s">
        <v>26</v>
      </c>
      <c r="D47" s="4" t="s">
        <v>89</v>
      </c>
      <c r="E47" s="4" t="s">
        <v>132</v>
      </c>
      <c r="F47" s="5">
        <v>44484</v>
      </c>
      <c r="G47" s="5">
        <v>44485</v>
      </c>
      <c r="H47" s="4">
        <v>1</v>
      </c>
      <c r="I47" s="4">
        <v>1</v>
      </c>
      <c r="J47" s="4">
        <v>1</v>
      </c>
      <c r="K47" s="4" t="s">
        <v>29</v>
      </c>
      <c r="L47" s="4">
        <v>144.09</v>
      </c>
      <c r="M47" s="4">
        <v>144.09</v>
      </c>
      <c r="N47" s="4" t="s">
        <v>133</v>
      </c>
      <c r="O47" s="4" t="s">
        <v>31</v>
      </c>
      <c r="P47" s="4" t="s">
        <v>32</v>
      </c>
      <c r="Q47" s="4">
        <v>0</v>
      </c>
      <c r="R47" s="6">
        <v>44484</v>
      </c>
      <c r="S47" s="5">
        <v>44488</v>
      </c>
      <c r="T47" s="4" t="s">
        <v>33</v>
      </c>
      <c r="U47" s="4">
        <v>144.09</v>
      </c>
      <c r="V47" s="4">
        <v>0</v>
      </c>
      <c r="W47" s="4">
        <v>0</v>
      </c>
      <c r="X47" s="4">
        <v>2278177</v>
      </c>
      <c r="Y47" s="4">
        <v>103950466344</v>
      </c>
    </row>
    <row r="48" s="4" customFormat="1" spans="1:24">
      <c r="A48" s="4">
        <v>16560782729</v>
      </c>
      <c r="B48" s="4" t="s">
        <v>25</v>
      </c>
      <c r="C48" s="4" t="s">
        <v>26</v>
      </c>
      <c r="D48" s="4" t="s">
        <v>134</v>
      </c>
      <c r="E48" s="4" t="s">
        <v>135</v>
      </c>
      <c r="F48" s="5">
        <v>44484</v>
      </c>
      <c r="G48" s="5">
        <v>44485</v>
      </c>
      <c r="H48" s="4">
        <v>1</v>
      </c>
      <c r="I48" s="4">
        <v>1</v>
      </c>
      <c r="J48" s="4">
        <v>1</v>
      </c>
      <c r="K48" s="4" t="s">
        <v>29</v>
      </c>
      <c r="L48" s="4">
        <v>318.73</v>
      </c>
      <c r="M48" s="4">
        <v>318.73</v>
      </c>
      <c r="N48" s="4" t="s">
        <v>136</v>
      </c>
      <c r="O48" s="4" t="s">
        <v>31</v>
      </c>
      <c r="P48" s="4" t="s">
        <v>32</v>
      </c>
      <c r="Q48" s="4">
        <v>0</v>
      </c>
      <c r="R48" s="6">
        <v>44484</v>
      </c>
      <c r="S48" s="5">
        <v>44488</v>
      </c>
      <c r="T48" s="4" t="s">
        <v>33</v>
      </c>
      <c r="U48" s="4">
        <v>318.73</v>
      </c>
      <c r="V48" s="4">
        <v>0</v>
      </c>
      <c r="W48" s="4">
        <v>0</v>
      </c>
      <c r="X48" s="4">
        <v>2278189</v>
      </c>
    </row>
    <row r="49" s="4" customFormat="1" spans="1:24">
      <c r="A49" s="4">
        <v>16560952133</v>
      </c>
      <c r="B49" s="4" t="s">
        <v>25</v>
      </c>
      <c r="C49" s="4" t="s">
        <v>26</v>
      </c>
      <c r="D49" s="4" t="s">
        <v>137</v>
      </c>
      <c r="E49" s="4" t="s">
        <v>138</v>
      </c>
      <c r="F49" s="5">
        <v>44484</v>
      </c>
      <c r="G49" s="5">
        <v>44485</v>
      </c>
      <c r="H49" s="4">
        <v>1</v>
      </c>
      <c r="I49" s="4">
        <v>1</v>
      </c>
      <c r="J49" s="4">
        <v>1</v>
      </c>
      <c r="K49" s="4" t="s">
        <v>29</v>
      </c>
      <c r="L49" s="4">
        <v>702.16</v>
      </c>
      <c r="M49" s="4">
        <v>702.16</v>
      </c>
      <c r="N49" s="4" t="s">
        <v>139</v>
      </c>
      <c r="O49" s="4" t="s">
        <v>31</v>
      </c>
      <c r="P49" s="4" t="s">
        <v>32</v>
      </c>
      <c r="Q49" s="4">
        <v>0</v>
      </c>
      <c r="R49" s="6">
        <v>44484</v>
      </c>
      <c r="S49" s="5">
        <v>44488</v>
      </c>
      <c r="T49" s="4" t="s">
        <v>33</v>
      </c>
      <c r="U49" s="4">
        <v>702.16</v>
      </c>
      <c r="V49" s="4">
        <v>0</v>
      </c>
      <c r="W49" s="4">
        <v>0</v>
      </c>
      <c r="X49" s="4">
        <v>2278203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"/>
  <sheetViews>
    <sheetView tabSelected="1" workbookViewId="0">
      <selection activeCell="D68" sqref="D68"/>
    </sheetView>
  </sheetViews>
  <sheetFormatPr defaultColWidth="9" defaultRowHeight="13.5"/>
  <cols>
    <col min="1" max="1" width="14.62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140</v>
      </c>
    </row>
    <row r="2" s="4" customFormat="1" hidden="1" spans="1:9">
      <c r="A2" s="4">
        <v>16488746878</v>
      </c>
      <c r="B2" s="5">
        <v>44484</v>
      </c>
      <c r="C2" s="5">
        <v>44485</v>
      </c>
      <c r="D2" s="4">
        <v>666.57</v>
      </c>
      <c r="E2" s="4" t="str">
        <f>VLOOKUP(A2,HOP!A:L,12,0)</f>
        <v>666.57</v>
      </c>
      <c r="F2" s="4" t="str">
        <f>VLOOKUP(A2,HOP!A:C,3,0)</f>
        <v>2274053</v>
      </c>
      <c r="G2" s="4">
        <f>D2-E2</f>
        <v>0</v>
      </c>
      <c r="H2" s="4" t="str">
        <f>$H$1&amp;F2</f>
        <v>,2274053</v>
      </c>
      <c r="I2" s="4" t="str">
        <f>VLOOKUP(A2,HOP!A:T,20,0)</f>
        <v>直连</v>
      </c>
    </row>
    <row r="3" s="4" customFormat="1" hidden="1" spans="1:9">
      <c r="A3" s="4">
        <v>16503607359</v>
      </c>
      <c r="B3" s="5">
        <v>44484</v>
      </c>
      <c r="C3" s="5">
        <v>44485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4" si="0">D3-E3</f>
        <v>#N/A</v>
      </c>
      <c r="H3" s="4" t="e">
        <f t="shared" ref="H3:H44" si="1">$H$1&amp;F3</f>
        <v>#N/A</v>
      </c>
      <c r="I3" s="4" t="e">
        <f>VLOOKUP(A3,HOP!A:T,20,0)</f>
        <v>#N/A</v>
      </c>
    </row>
    <row r="4" s="4" customFormat="1" hidden="1" spans="1:9">
      <c r="A4" s="4">
        <v>16506030037</v>
      </c>
      <c r="B4" s="5">
        <v>44484</v>
      </c>
      <c r="C4" s="5">
        <v>44485</v>
      </c>
      <c r="D4" s="4">
        <v>328.38</v>
      </c>
      <c r="E4" s="4" t="str">
        <f>VLOOKUP(A4,HOP!A:L,12,0)</f>
        <v>328.38</v>
      </c>
      <c r="F4" s="4" t="str">
        <f>VLOOKUP(A4,HOP!A:C,3,0)</f>
        <v>2274993</v>
      </c>
      <c r="G4" s="4">
        <f t="shared" si="0"/>
        <v>0</v>
      </c>
      <c r="H4" s="4" t="str">
        <f t="shared" si="1"/>
        <v>,2274993</v>
      </c>
      <c r="I4" s="4" t="str">
        <f>VLOOKUP(A4,HOP!A:T,20,0)</f>
        <v>直连</v>
      </c>
    </row>
    <row r="5" s="4" customFormat="1" hidden="1" spans="1:9">
      <c r="A5" s="4">
        <v>16510743173</v>
      </c>
      <c r="B5" s="5">
        <v>44483</v>
      </c>
      <c r="C5" s="5">
        <v>44485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4">
        <v>16520529209</v>
      </c>
      <c r="B6" s="5">
        <v>44484</v>
      </c>
      <c r="C6" s="5">
        <v>44485</v>
      </c>
      <c r="D6" s="4">
        <v>143.5</v>
      </c>
      <c r="E6" s="4" t="str">
        <f>VLOOKUP(A6,HOP!A:L,12,0)</f>
        <v>143.50</v>
      </c>
      <c r="F6" s="4" t="str">
        <f>VLOOKUP(A6,HOP!A:C,3,0)</f>
        <v>2275763</v>
      </c>
      <c r="G6" s="4">
        <f t="shared" si="0"/>
        <v>0</v>
      </c>
      <c r="H6" s="4" t="str">
        <f t="shared" si="1"/>
        <v>,2275763</v>
      </c>
      <c r="I6" s="4" t="str">
        <f>VLOOKUP(A6,HOP!A:T,20,0)</f>
        <v>直连</v>
      </c>
    </row>
    <row r="7" s="4" customFormat="1" hidden="1" spans="1:9">
      <c r="A7" s="4">
        <v>16522325724</v>
      </c>
      <c r="B7" s="5">
        <v>44484</v>
      </c>
      <c r="C7" s="5">
        <v>44485</v>
      </c>
      <c r="D7" s="4">
        <v>635.4</v>
      </c>
      <c r="E7" s="4" t="str">
        <f>VLOOKUP(A7,HOP!A:L,12,0)</f>
        <v>635.40</v>
      </c>
      <c r="F7" s="4" t="str">
        <f>VLOOKUP(A7,HOP!A:C,3,0)</f>
        <v>2276064</v>
      </c>
      <c r="G7" s="4">
        <f t="shared" si="0"/>
        <v>0</v>
      </c>
      <c r="H7" s="4" t="str">
        <f t="shared" si="1"/>
        <v>,2276064</v>
      </c>
      <c r="I7" s="4" t="str">
        <f>VLOOKUP(A7,HOP!A:T,20,0)</f>
        <v>直连</v>
      </c>
    </row>
    <row r="8" s="4" customFormat="1" spans="1:10">
      <c r="A8" s="4">
        <v>16532253332</v>
      </c>
      <c r="B8" s="5">
        <v>44483</v>
      </c>
      <c r="C8" s="5">
        <v>44485</v>
      </c>
      <c r="D8" s="4">
        <v>357.85</v>
      </c>
      <c r="E8" s="4">
        <v>715.7</v>
      </c>
      <c r="F8" s="7" t="s">
        <v>141</v>
      </c>
      <c r="G8" s="4">
        <f t="shared" si="0"/>
        <v>-357.85</v>
      </c>
      <c r="H8" s="4" t="str">
        <f t="shared" si="1"/>
        <v>,202110131157000022</v>
      </c>
      <c r="I8" s="4" t="s">
        <v>142</v>
      </c>
      <c r="J8" s="4">
        <v>10.13</v>
      </c>
    </row>
    <row r="9" s="4" customFormat="1" hidden="1" spans="1:9">
      <c r="A9" s="4">
        <v>16540528262</v>
      </c>
      <c r="B9" s="5">
        <v>44483</v>
      </c>
      <c r="C9" s="5">
        <v>44485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hidden="1" spans="1:9">
      <c r="A10" s="4">
        <v>16540607809</v>
      </c>
      <c r="B10" s="5">
        <v>44484</v>
      </c>
      <c r="C10" s="5">
        <v>44485</v>
      </c>
      <c r="D10" s="4">
        <v>139.23</v>
      </c>
      <c r="E10" s="4" t="str">
        <f>VLOOKUP(A10,HOP!A:L,12,0)</f>
        <v>139.23</v>
      </c>
      <c r="F10" s="4" t="str">
        <f>VLOOKUP(A10,HOP!A:C,3,0)</f>
        <v>2277192</v>
      </c>
      <c r="G10" s="4">
        <f t="shared" si="0"/>
        <v>0</v>
      </c>
      <c r="H10" s="4" t="str">
        <f t="shared" si="1"/>
        <v>,2277192</v>
      </c>
      <c r="I10" s="4" t="str">
        <f>VLOOKUP(A10,HOP!A:T,20,0)</f>
        <v>直连</v>
      </c>
    </row>
    <row r="11" s="4" customFormat="1" hidden="1" spans="1:9">
      <c r="A11" s="4">
        <v>16540622960</v>
      </c>
      <c r="B11" s="5">
        <v>44483</v>
      </c>
      <c r="C11" s="5">
        <v>44485</v>
      </c>
      <c r="D11" s="4">
        <v>445</v>
      </c>
      <c r="E11" s="4" t="str">
        <f>VLOOKUP(A11,HOP!A:L,12,0)</f>
        <v>445.00</v>
      </c>
      <c r="F11" s="4" t="str">
        <f>VLOOKUP(A11,HOP!A:C,3,0)</f>
        <v>2277194</v>
      </c>
      <c r="G11" s="4">
        <f t="shared" si="0"/>
        <v>0</v>
      </c>
      <c r="H11" s="4" t="str">
        <f t="shared" si="1"/>
        <v>,2277194</v>
      </c>
      <c r="I11" s="4" t="str">
        <f>VLOOKUP(A11,HOP!A:T,20,0)</f>
        <v>直连</v>
      </c>
    </row>
    <row r="12" s="4" customFormat="1" hidden="1" spans="1:9">
      <c r="A12" s="4">
        <v>16547485294</v>
      </c>
      <c r="B12" s="5">
        <v>44483</v>
      </c>
      <c r="C12" s="5">
        <v>44485</v>
      </c>
      <c r="D12" s="4">
        <v>502.63</v>
      </c>
      <c r="E12" s="4" t="str">
        <f>VLOOKUP(A12,HOP!A:L,12,0)</f>
        <v>502.63</v>
      </c>
      <c r="F12" s="4" t="str">
        <f>VLOOKUP(A12,HOP!A:C,3,0)</f>
        <v>2277404</v>
      </c>
      <c r="G12" s="4">
        <f t="shared" si="0"/>
        <v>0</v>
      </c>
      <c r="H12" s="4" t="str">
        <f t="shared" si="1"/>
        <v>,2277404</v>
      </c>
      <c r="I12" s="4" t="str">
        <f>VLOOKUP(A12,HOP!A:T,20,0)</f>
        <v>直连</v>
      </c>
    </row>
    <row r="13" s="4" customFormat="1" hidden="1" spans="1:9">
      <c r="A13" s="4">
        <v>16549349753</v>
      </c>
      <c r="B13" s="5">
        <v>44484</v>
      </c>
      <c r="C13" s="5">
        <v>44485</v>
      </c>
      <c r="D13" s="4">
        <v>275.94</v>
      </c>
      <c r="E13" s="4" t="str">
        <f>VLOOKUP(A13,HOP!A:L,12,0)</f>
        <v>275.94</v>
      </c>
      <c r="F13" s="4" t="str">
        <f>VLOOKUP(A13,HOP!A:C,3,0)</f>
        <v>2277617</v>
      </c>
      <c r="G13" s="4">
        <f t="shared" si="0"/>
        <v>0</v>
      </c>
      <c r="H13" s="4" t="str">
        <f t="shared" si="1"/>
        <v>,2277617</v>
      </c>
      <c r="I13" s="4" t="str">
        <f>VLOOKUP(A13,HOP!A:T,20,0)</f>
        <v>直连</v>
      </c>
    </row>
    <row r="14" s="4" customFormat="1" hidden="1" spans="1:9">
      <c r="A14" s="4">
        <v>16549424067</v>
      </c>
      <c r="B14" s="5">
        <v>44484</v>
      </c>
      <c r="C14" s="5">
        <v>44485</v>
      </c>
      <c r="D14" s="4">
        <v>541.36</v>
      </c>
      <c r="E14" s="4" t="str">
        <f>VLOOKUP(A14,HOP!A:L,12,0)</f>
        <v>541.36</v>
      </c>
      <c r="F14" s="4" t="str">
        <f>VLOOKUP(A14,HOP!A:C,3,0)</f>
        <v>2277637</v>
      </c>
      <c r="G14" s="4">
        <f t="shared" si="0"/>
        <v>0</v>
      </c>
      <c r="H14" s="4" t="str">
        <f t="shared" si="1"/>
        <v>,2277637</v>
      </c>
      <c r="I14" s="4" t="str">
        <f>VLOOKUP(A14,HOP!A:T,20,0)</f>
        <v>直连</v>
      </c>
    </row>
    <row r="15" s="4" customFormat="1" hidden="1" spans="1:9">
      <c r="A15" s="4">
        <v>16550066034</v>
      </c>
      <c r="B15" s="5">
        <v>44484</v>
      </c>
      <c r="C15" s="5">
        <v>44485</v>
      </c>
      <c r="D15" s="4">
        <v>144.09</v>
      </c>
      <c r="E15" s="4" t="str">
        <f>VLOOKUP(A15,HOP!A:L,12,0)</f>
        <v>144.09</v>
      </c>
      <c r="F15" s="4" t="str">
        <f>VLOOKUP(A15,HOP!A:C,3,0)</f>
        <v>2277743</v>
      </c>
      <c r="G15" s="4">
        <f t="shared" si="0"/>
        <v>0</v>
      </c>
      <c r="H15" s="4" t="str">
        <f t="shared" si="1"/>
        <v>,2277743</v>
      </c>
      <c r="I15" s="4" t="str">
        <f>VLOOKUP(A15,HOP!A:T,20,0)</f>
        <v>直连</v>
      </c>
    </row>
    <row r="16" s="4" customFormat="1" hidden="1" spans="1:9">
      <c r="A16" s="4">
        <v>16550368694</v>
      </c>
      <c r="B16" s="5">
        <v>44484</v>
      </c>
      <c r="C16" s="5">
        <v>44485</v>
      </c>
      <c r="D16" s="4">
        <v>118.97</v>
      </c>
      <c r="E16" s="4" t="str">
        <f>VLOOKUP(A16,HOP!A:L,12,0)</f>
        <v>118.97</v>
      </c>
      <c r="F16" s="4" t="str">
        <f>VLOOKUP(A16,HOP!A:C,3,0)</f>
        <v>2277783</v>
      </c>
      <c r="G16" s="4">
        <f t="shared" si="0"/>
        <v>0</v>
      </c>
      <c r="H16" s="4" t="str">
        <f t="shared" si="1"/>
        <v>,2277783</v>
      </c>
      <c r="I16" s="4" t="str">
        <f>VLOOKUP(A16,HOP!A:T,20,0)</f>
        <v>直连</v>
      </c>
    </row>
    <row r="17" s="4" customFormat="1" hidden="1" spans="1:9">
      <c r="A17" s="4">
        <v>16550502893</v>
      </c>
      <c r="B17" s="5">
        <v>44484</v>
      </c>
      <c r="C17" s="5">
        <v>44485</v>
      </c>
      <c r="D17" s="4">
        <v>143.84</v>
      </c>
      <c r="E17" s="4" t="str">
        <f>VLOOKUP(A17,HOP!A:L,12,0)</f>
        <v>143.84</v>
      </c>
      <c r="F17" s="4" t="str">
        <f>VLOOKUP(A17,HOP!A:C,3,0)</f>
        <v>2277795</v>
      </c>
      <c r="G17" s="4">
        <f t="shared" si="0"/>
        <v>0</v>
      </c>
      <c r="H17" s="4" t="str">
        <f t="shared" si="1"/>
        <v>,2277795</v>
      </c>
      <c r="I17" s="4" t="str">
        <f>VLOOKUP(A17,HOP!A:T,20,0)</f>
        <v>直连</v>
      </c>
    </row>
    <row r="18" s="4" customFormat="1" spans="1:10">
      <c r="A18" s="4">
        <v>16550563048</v>
      </c>
      <c r="B18" s="5">
        <v>44484</v>
      </c>
      <c r="C18" s="5">
        <v>44485</v>
      </c>
      <c r="D18" s="4">
        <v>378.9</v>
      </c>
      <c r="E18" s="4">
        <v>378.9</v>
      </c>
      <c r="F18" s="7" t="s">
        <v>143</v>
      </c>
      <c r="G18" s="4">
        <f t="shared" si="0"/>
        <v>0</v>
      </c>
      <c r="H18" s="4" t="str">
        <f t="shared" si="1"/>
        <v>,202110151319160025</v>
      </c>
      <c r="I18" s="4" t="s">
        <v>142</v>
      </c>
      <c r="J18" s="4">
        <v>10.15</v>
      </c>
    </row>
    <row r="19" s="4" customFormat="1" hidden="1" spans="1:9">
      <c r="A19" s="4">
        <v>16550694142</v>
      </c>
      <c r="B19" s="5">
        <v>44484</v>
      </c>
      <c r="C19" s="5">
        <v>44485</v>
      </c>
      <c r="D19" s="4">
        <v>118.97</v>
      </c>
      <c r="E19" s="4" t="str">
        <f>VLOOKUP(A19,HOP!A:L,12,0)</f>
        <v>118.97</v>
      </c>
      <c r="F19" s="4" t="str">
        <f>VLOOKUP(A19,HOP!A:C,3,0)</f>
        <v>2277819</v>
      </c>
      <c r="G19" s="4">
        <f t="shared" si="0"/>
        <v>0</v>
      </c>
      <c r="H19" s="4" t="str">
        <f t="shared" si="1"/>
        <v>,2277819</v>
      </c>
      <c r="I19" s="4" t="str">
        <f>VLOOKUP(A19,HOP!A:T,20,0)</f>
        <v>直连</v>
      </c>
    </row>
    <row r="20" s="4" customFormat="1" hidden="1" spans="1:9">
      <c r="A20" s="4">
        <v>16550988723</v>
      </c>
      <c r="B20" s="5">
        <v>44484</v>
      </c>
      <c r="C20" s="5">
        <v>44485</v>
      </c>
      <c r="D20" s="4">
        <v>268.56</v>
      </c>
      <c r="E20" s="4" t="str">
        <f>VLOOKUP(A20,HOP!A:L,12,0)</f>
        <v>268.56</v>
      </c>
      <c r="F20" s="4" t="str">
        <f>VLOOKUP(A20,HOP!A:C,3,0)</f>
        <v>2277838</v>
      </c>
      <c r="G20" s="4">
        <f t="shared" si="0"/>
        <v>0</v>
      </c>
      <c r="H20" s="4" t="str">
        <f t="shared" si="1"/>
        <v>,2277838</v>
      </c>
      <c r="I20" s="4" t="str">
        <f>VLOOKUP(A20,HOP!A:T,20,0)</f>
        <v>直连</v>
      </c>
    </row>
    <row r="21" s="4" customFormat="1" hidden="1" spans="1:9">
      <c r="A21" s="4">
        <v>16551009475</v>
      </c>
      <c r="B21" s="5">
        <v>44484</v>
      </c>
      <c r="C21" s="5">
        <v>44485</v>
      </c>
      <c r="D21" s="4">
        <v>159.48</v>
      </c>
      <c r="E21" s="4" t="str">
        <f>VLOOKUP(A21,HOP!A:L,12,0)</f>
        <v>159.48</v>
      </c>
      <c r="F21" s="4" t="str">
        <f>VLOOKUP(A21,HOP!A:C,3,0)</f>
        <v>2277842</v>
      </c>
      <c r="G21" s="4">
        <f t="shared" si="0"/>
        <v>0</v>
      </c>
      <c r="H21" s="4" t="str">
        <f t="shared" si="1"/>
        <v>,2277842</v>
      </c>
      <c r="I21" s="4" t="str">
        <f>VLOOKUP(A21,HOP!A:T,20,0)</f>
        <v>直连</v>
      </c>
    </row>
    <row r="22" s="4" customFormat="1" hidden="1" spans="1:9">
      <c r="A22" s="4">
        <v>16551016902</v>
      </c>
      <c r="B22" s="5">
        <v>44484</v>
      </c>
      <c r="C22" s="5">
        <v>44485</v>
      </c>
      <c r="D22" s="4">
        <v>125.84</v>
      </c>
      <c r="E22" s="4" t="str">
        <f>VLOOKUP(A22,HOP!A:L,12,0)</f>
        <v>125.84</v>
      </c>
      <c r="F22" s="4" t="str">
        <f>VLOOKUP(A22,HOP!A:C,3,0)</f>
        <v>2277844</v>
      </c>
      <c r="G22" s="4">
        <f t="shared" si="0"/>
        <v>0</v>
      </c>
      <c r="H22" s="4" t="str">
        <f t="shared" si="1"/>
        <v>,2277844</v>
      </c>
      <c r="I22" s="4" t="str">
        <f>VLOOKUP(A22,HOP!A:T,20,0)</f>
        <v>直连</v>
      </c>
    </row>
    <row r="23" s="4" customFormat="1" hidden="1" spans="1:9">
      <c r="A23" s="4">
        <v>16551058977</v>
      </c>
      <c r="B23" s="5">
        <v>44484</v>
      </c>
      <c r="C23" s="5">
        <v>44485</v>
      </c>
      <c r="D23" s="4">
        <v>141.45</v>
      </c>
      <c r="E23" s="4" t="str">
        <f>VLOOKUP(A23,HOP!A:L,12,0)</f>
        <v>141.45</v>
      </c>
      <c r="F23" s="4" t="str">
        <f>VLOOKUP(A23,HOP!A:C,3,0)</f>
        <v>2277850</v>
      </c>
      <c r="G23" s="4">
        <f t="shared" si="0"/>
        <v>0</v>
      </c>
      <c r="H23" s="4" t="str">
        <f t="shared" si="1"/>
        <v>,2277850</v>
      </c>
      <c r="I23" s="4" t="str">
        <f>VLOOKUP(A23,HOP!A:T,20,0)</f>
        <v>直连</v>
      </c>
    </row>
    <row r="24" s="4" customFormat="1" hidden="1" spans="1:9">
      <c r="A24" s="4">
        <v>16551336402</v>
      </c>
      <c r="B24" s="5">
        <v>44484</v>
      </c>
      <c r="C24" s="5">
        <v>44485</v>
      </c>
      <c r="D24" s="4">
        <v>147.58</v>
      </c>
      <c r="E24" s="4" t="str">
        <f>VLOOKUP(A24,HOP!A:L,12,0)</f>
        <v>147.58</v>
      </c>
      <c r="F24" s="4" t="str">
        <f>VLOOKUP(A24,HOP!A:C,3,0)</f>
        <v>2277872</v>
      </c>
      <c r="G24" s="4">
        <f t="shared" si="0"/>
        <v>0</v>
      </c>
      <c r="H24" s="4" t="str">
        <f t="shared" si="1"/>
        <v>,2277872</v>
      </c>
      <c r="I24" s="4" t="str">
        <f>VLOOKUP(A24,HOP!A:T,20,0)</f>
        <v>直连</v>
      </c>
    </row>
    <row r="25" s="4" customFormat="1" hidden="1" spans="1:9">
      <c r="A25" s="4">
        <v>16551417957</v>
      </c>
      <c r="B25" s="5">
        <v>44484</v>
      </c>
      <c r="C25" s="5">
        <v>44485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hidden="1" spans="1:9">
      <c r="A26" s="4">
        <v>16557730209</v>
      </c>
      <c r="B26" s="5">
        <v>44484</v>
      </c>
      <c r="C26" s="5">
        <v>44485</v>
      </c>
      <c r="D26" s="4">
        <v>135.3</v>
      </c>
      <c r="E26" s="4" t="str">
        <f>VLOOKUP(A26,HOP!A:L,12,0)</f>
        <v>135.30</v>
      </c>
      <c r="F26" s="4" t="str">
        <f>VLOOKUP(A26,HOP!A:C,3,0)</f>
        <v>2277903</v>
      </c>
      <c r="G26" s="4">
        <f t="shared" si="0"/>
        <v>0</v>
      </c>
      <c r="H26" s="4" t="str">
        <f t="shared" si="1"/>
        <v>,2277903</v>
      </c>
      <c r="I26" s="4" t="str">
        <f>VLOOKUP(A26,HOP!A:T,20,0)</f>
        <v>直连</v>
      </c>
    </row>
    <row r="27" s="4" customFormat="1" hidden="1" spans="1:9">
      <c r="A27" s="4">
        <v>16557829599</v>
      </c>
      <c r="B27" s="5">
        <v>44484</v>
      </c>
      <c r="C27" s="5">
        <v>44485</v>
      </c>
      <c r="D27" s="4">
        <v>170</v>
      </c>
      <c r="E27" s="4" t="str">
        <f>VLOOKUP(A27,HOP!A:L,12,0)</f>
        <v>170.00</v>
      </c>
      <c r="F27" s="4" t="str">
        <f>VLOOKUP(A27,HOP!A:C,3,0)</f>
        <v>2277911</v>
      </c>
      <c r="G27" s="4">
        <f t="shared" si="0"/>
        <v>0</v>
      </c>
      <c r="H27" s="4" t="str">
        <f t="shared" si="1"/>
        <v>,2277911</v>
      </c>
      <c r="I27" s="4" t="str">
        <f>VLOOKUP(A27,HOP!A:T,20,0)</f>
        <v>直采</v>
      </c>
    </row>
    <row r="28" s="4" customFormat="1" hidden="1" spans="1:9">
      <c r="A28" s="4">
        <v>16558226547</v>
      </c>
      <c r="B28" s="5">
        <v>44484</v>
      </c>
      <c r="C28" s="5">
        <v>44485</v>
      </c>
      <c r="D28" s="4">
        <v>116.85</v>
      </c>
      <c r="E28" s="4" t="str">
        <f>VLOOKUP(A28,HOP!A:L,12,0)</f>
        <v>116.85</v>
      </c>
      <c r="F28" s="4" t="str">
        <f>VLOOKUP(A28,HOP!A:C,3,0)</f>
        <v>2277929</v>
      </c>
      <c r="G28" s="4">
        <f t="shared" si="0"/>
        <v>0</v>
      </c>
      <c r="H28" s="4" t="str">
        <f t="shared" si="1"/>
        <v>,2277929</v>
      </c>
      <c r="I28" s="4" t="str">
        <f>VLOOKUP(A28,HOP!A:T,20,0)</f>
        <v>直连</v>
      </c>
    </row>
    <row r="29" s="4" customFormat="1" spans="1:10">
      <c r="A29" s="4">
        <v>16558331679</v>
      </c>
      <c r="B29" s="5">
        <v>44484</v>
      </c>
      <c r="C29" s="5">
        <v>44485</v>
      </c>
      <c r="D29" s="4">
        <v>342.55</v>
      </c>
      <c r="E29" s="4">
        <v>342.55</v>
      </c>
      <c r="F29" s="7" t="s">
        <v>144</v>
      </c>
      <c r="G29" s="4">
        <f t="shared" si="0"/>
        <v>0</v>
      </c>
      <c r="H29" s="4" t="str">
        <f t="shared" si="1"/>
        <v>,202110151639010021</v>
      </c>
      <c r="I29" s="4" t="s">
        <v>142</v>
      </c>
      <c r="J29" s="4">
        <v>10.15</v>
      </c>
    </row>
    <row r="30" s="4" customFormat="1" hidden="1" spans="1:9">
      <c r="A30" s="4">
        <v>16558502702</v>
      </c>
      <c r="B30" s="5">
        <v>44484</v>
      </c>
      <c r="C30" s="5">
        <v>44485</v>
      </c>
      <c r="D30" s="4">
        <v>146.58</v>
      </c>
      <c r="E30" s="4" t="str">
        <f>VLOOKUP(A30,HOP!A:L,12,0)</f>
        <v>146.58</v>
      </c>
      <c r="F30" s="4" t="str">
        <f>VLOOKUP(A30,HOP!A:C,3,0)</f>
        <v>2277940</v>
      </c>
      <c r="G30" s="4">
        <f t="shared" si="0"/>
        <v>0</v>
      </c>
      <c r="H30" s="4" t="str">
        <f t="shared" si="1"/>
        <v>,2277940</v>
      </c>
      <c r="I30" s="4" t="str">
        <f>VLOOKUP(A30,HOP!A:T,20,0)</f>
        <v>直连</v>
      </c>
    </row>
    <row r="31" s="4" customFormat="1" hidden="1" spans="1:9">
      <c r="A31" s="4">
        <v>16558717927</v>
      </c>
      <c r="B31" s="5">
        <v>44484</v>
      </c>
      <c r="C31" s="5">
        <v>44485</v>
      </c>
      <c r="D31" s="4">
        <v>135.3</v>
      </c>
      <c r="E31" s="4" t="str">
        <f>VLOOKUP(A31,HOP!A:L,12,0)</f>
        <v>135.30</v>
      </c>
      <c r="F31" s="4" t="str">
        <f>VLOOKUP(A31,HOP!A:C,3,0)</f>
        <v>2277951</v>
      </c>
      <c r="G31" s="4">
        <f t="shared" si="0"/>
        <v>0</v>
      </c>
      <c r="H31" s="4" t="str">
        <f t="shared" si="1"/>
        <v>,2277951</v>
      </c>
      <c r="I31" s="4" t="str">
        <f>VLOOKUP(A31,HOP!A:T,20,0)</f>
        <v>直连</v>
      </c>
    </row>
    <row r="32" s="4" customFormat="1" hidden="1" spans="1:9">
      <c r="A32" s="4">
        <v>16558813467</v>
      </c>
      <c r="B32" s="5">
        <v>44484</v>
      </c>
      <c r="C32" s="5">
        <v>44485</v>
      </c>
      <c r="D32" s="4">
        <v>125.84</v>
      </c>
      <c r="E32" s="4" t="str">
        <f>VLOOKUP(A32,HOP!A:L,12,0)</f>
        <v>125.84</v>
      </c>
      <c r="F32" s="4" t="str">
        <f>VLOOKUP(A32,HOP!A:C,3,0)</f>
        <v>2277957</v>
      </c>
      <c r="G32" s="4">
        <f t="shared" si="0"/>
        <v>0</v>
      </c>
      <c r="H32" s="4" t="str">
        <f t="shared" si="1"/>
        <v>,2277957</v>
      </c>
      <c r="I32" s="4" t="str">
        <f>VLOOKUP(A32,HOP!A:T,20,0)</f>
        <v>直连</v>
      </c>
    </row>
    <row r="33" s="4" customFormat="1" spans="1:10">
      <c r="A33" s="4">
        <v>16558825862</v>
      </c>
      <c r="B33" s="5">
        <v>44484</v>
      </c>
      <c r="C33" s="5">
        <v>44485</v>
      </c>
      <c r="D33" s="4">
        <v>403.2</v>
      </c>
      <c r="E33" s="4">
        <v>403.2</v>
      </c>
      <c r="F33" s="7" t="s">
        <v>145</v>
      </c>
      <c r="G33" s="4">
        <f t="shared" si="0"/>
        <v>0</v>
      </c>
      <c r="H33" s="4" t="str">
        <f t="shared" si="1"/>
        <v>,202110151736480021</v>
      </c>
      <c r="I33" s="4" t="s">
        <v>142</v>
      </c>
      <c r="J33" s="4">
        <v>10.15</v>
      </c>
    </row>
    <row r="34" s="4" customFormat="1" hidden="1" spans="1:9">
      <c r="A34" s="4">
        <v>16559089908</v>
      </c>
      <c r="B34" s="5">
        <v>44484</v>
      </c>
      <c r="C34" s="5">
        <v>44485</v>
      </c>
      <c r="D34" s="4">
        <v>491.64</v>
      </c>
      <c r="E34" s="4" t="str">
        <f>VLOOKUP(A34,HOP!A:L,12,0)</f>
        <v>491.64</v>
      </c>
      <c r="F34" s="4" t="str">
        <f>VLOOKUP(A34,HOP!A:C,3,0)</f>
        <v>2277982</v>
      </c>
      <c r="G34" s="4">
        <f t="shared" si="0"/>
        <v>0</v>
      </c>
      <c r="H34" s="4" t="str">
        <f t="shared" si="1"/>
        <v>,2277982</v>
      </c>
      <c r="I34" s="4" t="str">
        <f>VLOOKUP(A34,HOP!A:T,20,0)</f>
        <v>直采</v>
      </c>
    </row>
    <row r="35" s="4" customFormat="1" hidden="1" spans="1:9">
      <c r="A35" s="4">
        <v>16559380366</v>
      </c>
      <c r="B35" s="5">
        <v>44484</v>
      </c>
      <c r="C35" s="5">
        <v>44485</v>
      </c>
      <c r="D35" s="4">
        <v>531.35</v>
      </c>
      <c r="E35" s="4" t="str">
        <f>VLOOKUP(A35,HOP!A:L,12,0)</f>
        <v>531.35</v>
      </c>
      <c r="F35" s="4" t="str">
        <f>VLOOKUP(A35,HOP!A:C,3,0)</f>
        <v>2278009</v>
      </c>
      <c r="G35" s="4">
        <f t="shared" si="0"/>
        <v>0</v>
      </c>
      <c r="H35" s="4" t="str">
        <f t="shared" si="1"/>
        <v>,2278009</v>
      </c>
      <c r="I35" s="4" t="str">
        <f>VLOOKUP(A35,HOP!A:T,20,0)</f>
        <v>直连</v>
      </c>
    </row>
    <row r="36" s="4" customFormat="1" hidden="1" spans="1:9">
      <c r="A36" s="4">
        <v>16559380158</v>
      </c>
      <c r="B36" s="5">
        <v>44484</v>
      </c>
      <c r="C36" s="5">
        <v>44485</v>
      </c>
      <c r="D36" s="4">
        <v>276.47</v>
      </c>
      <c r="E36" s="4" t="str">
        <f>VLOOKUP(A36,HOP!A:L,12,0)</f>
        <v>276.47</v>
      </c>
      <c r="F36" s="4" t="str">
        <f>VLOOKUP(A36,HOP!A:C,3,0)</f>
        <v>2278010</v>
      </c>
      <c r="G36" s="4">
        <f t="shared" si="0"/>
        <v>0</v>
      </c>
      <c r="H36" s="4" t="str">
        <f t="shared" si="1"/>
        <v>,2278010</v>
      </c>
      <c r="I36" s="4" t="str">
        <f>VLOOKUP(A36,HOP!A:T,20,0)</f>
        <v>直连</v>
      </c>
    </row>
    <row r="37" s="4" customFormat="1" hidden="1" spans="1:9">
      <c r="A37" s="4">
        <v>16559695325</v>
      </c>
      <c r="B37" s="5">
        <v>44484</v>
      </c>
      <c r="C37" s="5">
        <v>44485</v>
      </c>
      <c r="D37" s="4">
        <v>132.51</v>
      </c>
      <c r="E37" s="4" t="str">
        <f>VLOOKUP(A37,HOP!A:L,12,0)</f>
        <v>132.51</v>
      </c>
      <c r="F37" s="4" t="str">
        <f>VLOOKUP(A37,HOP!A:C,3,0)</f>
        <v>2278050</v>
      </c>
      <c r="G37" s="4">
        <f t="shared" si="0"/>
        <v>0</v>
      </c>
      <c r="H37" s="4" t="str">
        <f t="shared" si="1"/>
        <v>,2278050</v>
      </c>
      <c r="I37" s="4" t="str">
        <f>VLOOKUP(A37,HOP!A:T,20,0)</f>
        <v>直连</v>
      </c>
    </row>
    <row r="38" s="4" customFormat="1" hidden="1" spans="1:9">
      <c r="A38" s="4">
        <v>16559729787</v>
      </c>
      <c r="B38" s="5">
        <v>44484</v>
      </c>
      <c r="C38" s="5">
        <v>44485</v>
      </c>
      <c r="D38" s="4">
        <v>125.86</v>
      </c>
      <c r="E38" s="4" t="str">
        <f>VLOOKUP(A38,HOP!A:L,12,0)</f>
        <v>125.86</v>
      </c>
      <c r="F38" s="4" t="str">
        <f>VLOOKUP(A38,HOP!A:C,3,0)</f>
        <v>2278052</v>
      </c>
      <c r="G38" s="4">
        <f t="shared" si="0"/>
        <v>0</v>
      </c>
      <c r="H38" s="4" t="str">
        <f t="shared" si="1"/>
        <v>,2278052</v>
      </c>
      <c r="I38" s="4" t="str">
        <f>VLOOKUP(A38,HOP!A:T,20,0)</f>
        <v>直连</v>
      </c>
    </row>
    <row r="39" s="4" customFormat="1" spans="1:10">
      <c r="A39" s="4">
        <v>16559872564</v>
      </c>
      <c r="B39" s="5">
        <v>44484</v>
      </c>
      <c r="C39" s="5">
        <v>44485</v>
      </c>
      <c r="D39" s="4">
        <v>757.8</v>
      </c>
      <c r="E39" s="4">
        <v>757.8</v>
      </c>
      <c r="F39" s="7" t="s">
        <v>146</v>
      </c>
      <c r="G39" s="4">
        <f t="shared" si="0"/>
        <v>0</v>
      </c>
      <c r="H39" s="4" t="str">
        <f t="shared" si="1"/>
        <v>,202110152018500021</v>
      </c>
      <c r="I39" s="4" t="s">
        <v>142</v>
      </c>
      <c r="J39" s="4">
        <v>10.15</v>
      </c>
    </row>
    <row r="40" s="4" customFormat="1" hidden="1" spans="1:9">
      <c r="A40" s="4">
        <v>16560179998</v>
      </c>
      <c r="B40" s="5">
        <v>44484</v>
      </c>
      <c r="C40" s="5">
        <v>44485</v>
      </c>
      <c r="D40" s="4">
        <v>300.89</v>
      </c>
      <c r="E40" s="4" t="str">
        <f>VLOOKUP(A40,HOP!A:L,12,0)</f>
        <v>300.89</v>
      </c>
      <c r="F40" s="4" t="str">
        <f>VLOOKUP(A40,HOP!A:C,3,0)</f>
        <v>2278101</v>
      </c>
      <c r="G40" s="4">
        <f t="shared" si="0"/>
        <v>0</v>
      </c>
      <c r="H40" s="4" t="str">
        <f t="shared" si="1"/>
        <v>,2278101</v>
      </c>
      <c r="I40" s="4" t="str">
        <f>VLOOKUP(A40,HOP!A:T,20,0)</f>
        <v>直连</v>
      </c>
    </row>
    <row r="41" s="4" customFormat="1" hidden="1" spans="1:9">
      <c r="A41" s="4">
        <v>16560232576</v>
      </c>
      <c r="B41" s="5">
        <v>44484</v>
      </c>
      <c r="C41" s="5">
        <v>44485</v>
      </c>
      <c r="D41" s="4">
        <v>842.56</v>
      </c>
      <c r="E41" s="4" t="str">
        <f>VLOOKUP(A41,HOP!A:L,12,0)</f>
        <v>842.56</v>
      </c>
      <c r="F41" s="4" t="str">
        <f>VLOOKUP(A41,HOP!A:C,3,0)</f>
        <v>2278107</v>
      </c>
      <c r="G41" s="4">
        <f t="shared" si="0"/>
        <v>0</v>
      </c>
      <c r="H41" s="4" t="str">
        <f t="shared" si="1"/>
        <v>,2278107</v>
      </c>
      <c r="I41" s="4" t="str">
        <f>VLOOKUP(A41,HOP!A:T,20,0)</f>
        <v>直连</v>
      </c>
    </row>
    <row r="42" s="4" customFormat="1" hidden="1" spans="1:9">
      <c r="A42" s="4">
        <v>16560710157</v>
      </c>
      <c r="B42" s="5">
        <v>44484</v>
      </c>
      <c r="C42" s="5">
        <v>44485</v>
      </c>
      <c r="D42" s="4">
        <v>144.09</v>
      </c>
      <c r="E42" s="4" t="str">
        <f>VLOOKUP(A42,HOP!A:L,12,0)</f>
        <v>144.09</v>
      </c>
      <c r="F42" s="4" t="str">
        <f>VLOOKUP(A42,HOP!A:C,3,0)</f>
        <v>2278177</v>
      </c>
      <c r="G42" s="4">
        <f t="shared" si="0"/>
        <v>0</v>
      </c>
      <c r="H42" s="4" t="str">
        <f t="shared" si="1"/>
        <v>,2278177</v>
      </c>
      <c r="I42" s="4" t="str">
        <f>VLOOKUP(A42,HOP!A:T,20,0)</f>
        <v>直连</v>
      </c>
    </row>
    <row r="43" s="4" customFormat="1" hidden="1" spans="1:9">
      <c r="A43" s="4">
        <v>16560782729</v>
      </c>
      <c r="B43" s="5">
        <v>44484</v>
      </c>
      <c r="C43" s="5">
        <v>44485</v>
      </c>
      <c r="D43" s="4">
        <v>318.73</v>
      </c>
      <c r="E43" s="4" t="str">
        <f>VLOOKUP(A43,HOP!A:L,12,0)</f>
        <v>318.73</v>
      </c>
      <c r="F43" s="4" t="str">
        <f>VLOOKUP(A43,HOP!A:C,3,0)</f>
        <v>2278189</v>
      </c>
      <c r="G43" s="4">
        <f t="shared" si="0"/>
        <v>0</v>
      </c>
      <c r="H43" s="4" t="str">
        <f t="shared" si="1"/>
        <v>,2278189</v>
      </c>
      <c r="I43" s="4" t="str">
        <f>VLOOKUP(A43,HOP!A:T,20,0)</f>
        <v>直连</v>
      </c>
    </row>
    <row r="44" s="4" customFormat="1" hidden="1" spans="1:9">
      <c r="A44" s="4">
        <v>16560952133</v>
      </c>
      <c r="B44" s="5">
        <v>44484</v>
      </c>
      <c r="C44" s="5">
        <v>44485</v>
      </c>
      <c r="D44" s="4">
        <v>702.16</v>
      </c>
      <c r="E44" s="4" t="str">
        <f>VLOOKUP(A44,HOP!A:L,12,0)</f>
        <v>702.16</v>
      </c>
      <c r="F44" s="4" t="str">
        <f>VLOOKUP(A44,HOP!A:C,3,0)</f>
        <v>2278203</v>
      </c>
      <c r="G44" s="4">
        <f t="shared" si="0"/>
        <v>0</v>
      </c>
      <c r="H44" s="4" t="str">
        <f t="shared" si="1"/>
        <v>,2278203</v>
      </c>
      <c r="I44" s="4" t="str">
        <f>VLOOKUP(A44,HOP!A:T,20,0)</f>
        <v>直连</v>
      </c>
    </row>
    <row r="46" spans="4:4">
      <c r="D46" s="4">
        <f>SUM(D2:D45)</f>
        <v>11983.22</v>
      </c>
    </row>
    <row r="49" spans="1:5">
      <c r="A49" s="4" t="s">
        <v>147</v>
      </c>
      <c r="D49" s="4">
        <v>661.64</v>
      </c>
      <c r="E49" s="4">
        <v>801.99</v>
      </c>
    </row>
    <row r="50" spans="1:5">
      <c r="A50" s="4" t="s">
        <v>148</v>
      </c>
      <c r="D50" s="4">
        <v>9081.28</v>
      </c>
      <c r="E50" s="4">
        <v>11007.68</v>
      </c>
    </row>
    <row r="51" spans="1:5">
      <c r="A51" s="4" t="s">
        <v>149</v>
      </c>
      <c r="D51" s="4">
        <v>2240.3</v>
      </c>
      <c r="E51" s="4">
        <v>2715.54</v>
      </c>
    </row>
    <row r="52" spans="1:5">
      <c r="A52" s="4" t="s">
        <v>150</v>
      </c>
      <c r="D52" s="4">
        <f>SUBTOTAL(9,D49:D51)</f>
        <v>11983.22</v>
      </c>
      <c r="E52" s="4">
        <f>SUBTOTAL(9,E49:E51)</f>
        <v>14525.21</v>
      </c>
    </row>
    <row r="53" spans="1:1">
      <c r="A53" s="4" t="s">
        <v>151</v>
      </c>
    </row>
  </sheetData>
  <autoFilter ref="A1:X44">
    <filterColumn colId="3">
      <filters>
        <filter val="132.51"/>
        <filter val="275.94"/>
        <filter val="342.55"/>
        <filter val="268.56"/>
        <filter val="702.16"/>
        <filter val="842.56"/>
        <filter val="118.97"/>
        <filter val="666.57"/>
        <filter val="146.58"/>
        <filter val="147.58"/>
        <filter val="403.2"/>
        <filter val="135.3"/>
        <filter val="139.23"/>
        <filter val="502.63"/>
        <filter val="635.4"/>
        <filter val="491.64"/>
        <filter val="143.5"/>
        <filter val="757.8"/>
        <filter val="378.9"/>
        <filter val="170"/>
        <filter val="318.73"/>
        <filter val="531.35"/>
        <filter val="541.36"/>
        <filter val="328.38"/>
        <filter val="125.84"/>
        <filter val="143.84"/>
        <filter val="445"/>
        <filter val="116.85"/>
        <filter val="141.45"/>
        <filter val="357.85"/>
        <filter val="125.86"/>
        <filter val="276.47"/>
        <filter val="159.48"/>
        <filter val="144.09"/>
        <filter val="300.89"/>
      </filters>
    </filterColumn>
    <filterColumn colId="8">
      <customFilters>
        <customFilter operator="equal" val="房集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152</v>
      </c>
      <c r="B1" s="2" t="s">
        <v>153</v>
      </c>
      <c r="C1" s="2" t="s">
        <v>154</v>
      </c>
      <c r="D1" s="2" t="s">
        <v>155</v>
      </c>
      <c r="E1" s="2" t="s">
        <v>13</v>
      </c>
      <c r="F1" s="2" t="s">
        <v>5</v>
      </c>
      <c r="G1" s="2" t="s">
        <v>6</v>
      </c>
      <c r="H1" s="2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2" t="s">
        <v>161</v>
      </c>
      <c r="N1" s="2" t="s">
        <v>162</v>
      </c>
      <c r="O1" s="2" t="s">
        <v>163</v>
      </c>
      <c r="P1" s="2" t="s">
        <v>164</v>
      </c>
      <c r="Q1" s="2" t="s">
        <v>165</v>
      </c>
      <c r="R1" s="2" t="s">
        <v>166</v>
      </c>
      <c r="S1" s="2" t="s">
        <v>167</v>
      </c>
      <c r="T1" s="2" t="s">
        <v>168</v>
      </c>
    </row>
    <row r="2" s="1" customFormat="1" spans="1:20">
      <c r="A2" s="3">
        <v>16560974278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169</v>
      </c>
      <c r="G2" s="1" t="s">
        <v>173</v>
      </c>
      <c r="H2" s="1" t="s">
        <v>174</v>
      </c>
      <c r="I2" s="1" t="s">
        <v>175</v>
      </c>
      <c r="J2" s="1" t="s">
        <v>176</v>
      </c>
      <c r="K2" s="1" t="s">
        <v>175</v>
      </c>
      <c r="L2" s="1" t="s">
        <v>177</v>
      </c>
      <c r="M2" s="1" t="s">
        <v>178</v>
      </c>
      <c r="N2" s="1" t="s">
        <v>178</v>
      </c>
      <c r="O2" s="1" t="s">
        <v>177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</row>
    <row r="3" s="1" customFormat="1" spans="1:20">
      <c r="A3" s="3">
        <v>16560952133</v>
      </c>
      <c r="B3" s="1" t="s">
        <v>169</v>
      </c>
      <c r="C3" s="1" t="s">
        <v>184</v>
      </c>
      <c r="D3" s="1" t="s">
        <v>185</v>
      </c>
      <c r="E3" s="1" t="s">
        <v>139</v>
      </c>
      <c r="F3" s="1" t="s">
        <v>169</v>
      </c>
      <c r="G3" s="1" t="s">
        <v>173</v>
      </c>
      <c r="H3" s="1" t="s">
        <v>174</v>
      </c>
      <c r="I3" s="1" t="s">
        <v>186</v>
      </c>
      <c r="J3" s="1" t="s">
        <v>176</v>
      </c>
      <c r="K3" s="1" t="s">
        <v>186</v>
      </c>
      <c r="L3" s="1" t="s">
        <v>186</v>
      </c>
      <c r="M3" s="1" t="s">
        <v>187</v>
      </c>
      <c r="N3" s="1" t="s">
        <v>187</v>
      </c>
      <c r="O3" s="1" t="s">
        <v>177</v>
      </c>
      <c r="P3" s="1" t="s">
        <v>179</v>
      </c>
      <c r="Q3" s="1" t="s">
        <v>188</v>
      </c>
      <c r="R3" s="1" t="s">
        <v>181</v>
      </c>
      <c r="S3" s="1" t="s">
        <v>182</v>
      </c>
      <c r="T3" s="1" t="s">
        <v>183</v>
      </c>
    </row>
    <row r="4" s="1" customFormat="1" spans="1:20">
      <c r="A4" s="3">
        <v>16560782729</v>
      </c>
      <c r="B4" s="1" t="s">
        <v>169</v>
      </c>
      <c r="C4" s="1" t="s">
        <v>189</v>
      </c>
      <c r="D4" s="1" t="s">
        <v>190</v>
      </c>
      <c r="E4" s="1" t="s">
        <v>136</v>
      </c>
      <c r="F4" s="1" t="s">
        <v>169</v>
      </c>
      <c r="G4" s="1" t="s">
        <v>173</v>
      </c>
      <c r="H4" s="1" t="s">
        <v>174</v>
      </c>
      <c r="I4" s="1" t="s">
        <v>191</v>
      </c>
      <c r="J4" s="1" t="s">
        <v>176</v>
      </c>
      <c r="K4" s="1" t="s">
        <v>191</v>
      </c>
      <c r="L4" s="1" t="s">
        <v>191</v>
      </c>
      <c r="M4" s="1" t="s">
        <v>187</v>
      </c>
      <c r="N4" s="1" t="s">
        <v>187</v>
      </c>
      <c r="O4" s="1" t="s">
        <v>177</v>
      </c>
      <c r="P4" s="1" t="s">
        <v>179</v>
      </c>
      <c r="Q4" s="1" t="s">
        <v>192</v>
      </c>
      <c r="R4" s="1" t="s">
        <v>181</v>
      </c>
      <c r="S4" s="1" t="s">
        <v>182</v>
      </c>
      <c r="T4" s="1" t="s">
        <v>183</v>
      </c>
    </row>
    <row r="5" s="1" customFormat="1" spans="1:20">
      <c r="A5" s="3">
        <v>16560710157</v>
      </c>
      <c r="B5" s="1" t="s">
        <v>169</v>
      </c>
      <c r="C5" s="1" t="s">
        <v>193</v>
      </c>
      <c r="D5" s="1" t="s">
        <v>194</v>
      </c>
      <c r="E5" s="1" t="s">
        <v>133</v>
      </c>
      <c r="F5" s="1" t="s">
        <v>169</v>
      </c>
      <c r="G5" s="1" t="s">
        <v>173</v>
      </c>
      <c r="H5" s="1" t="s">
        <v>174</v>
      </c>
      <c r="I5" s="1" t="s">
        <v>195</v>
      </c>
      <c r="J5" s="1" t="s">
        <v>176</v>
      </c>
      <c r="K5" s="1" t="s">
        <v>195</v>
      </c>
      <c r="L5" s="1" t="s">
        <v>195</v>
      </c>
      <c r="M5" s="1" t="s">
        <v>187</v>
      </c>
      <c r="N5" s="1" t="s">
        <v>187</v>
      </c>
      <c r="O5" s="1" t="s">
        <v>177</v>
      </c>
      <c r="P5" s="1" t="s">
        <v>179</v>
      </c>
      <c r="Q5" s="1" t="s">
        <v>196</v>
      </c>
      <c r="R5" s="1" t="s">
        <v>181</v>
      </c>
      <c r="S5" s="1" t="s">
        <v>182</v>
      </c>
      <c r="T5" s="1" t="s">
        <v>183</v>
      </c>
    </row>
    <row r="6" s="1" customFormat="1" spans="1:20">
      <c r="A6" s="3">
        <v>16560232576</v>
      </c>
      <c r="B6" s="1" t="s">
        <v>169</v>
      </c>
      <c r="C6" s="1" t="s">
        <v>197</v>
      </c>
      <c r="D6" s="1" t="s">
        <v>198</v>
      </c>
      <c r="E6" s="1" t="s">
        <v>131</v>
      </c>
      <c r="F6" s="1" t="s">
        <v>169</v>
      </c>
      <c r="G6" s="1" t="s">
        <v>173</v>
      </c>
      <c r="H6" s="1" t="s">
        <v>174</v>
      </c>
      <c r="I6" s="1" t="s">
        <v>199</v>
      </c>
      <c r="J6" s="1" t="s">
        <v>176</v>
      </c>
      <c r="K6" s="1" t="s">
        <v>199</v>
      </c>
      <c r="L6" s="1" t="s">
        <v>199</v>
      </c>
      <c r="M6" s="1" t="s">
        <v>187</v>
      </c>
      <c r="N6" s="1" t="s">
        <v>187</v>
      </c>
      <c r="O6" s="1" t="s">
        <v>177</v>
      </c>
      <c r="P6" s="1" t="s">
        <v>179</v>
      </c>
      <c r="Q6" s="1" t="s">
        <v>200</v>
      </c>
      <c r="R6" s="1" t="s">
        <v>181</v>
      </c>
      <c r="S6" s="1" t="s">
        <v>182</v>
      </c>
      <c r="T6" s="1" t="s">
        <v>183</v>
      </c>
    </row>
    <row r="7" s="1" customFormat="1" spans="1:20">
      <c r="A7" s="3">
        <v>16560179998</v>
      </c>
      <c r="B7" s="1" t="s">
        <v>169</v>
      </c>
      <c r="C7" s="1" t="s">
        <v>201</v>
      </c>
      <c r="D7" s="1" t="s">
        <v>202</v>
      </c>
      <c r="E7" s="1" t="s">
        <v>129</v>
      </c>
      <c r="F7" s="1" t="s">
        <v>169</v>
      </c>
      <c r="G7" s="1" t="s">
        <v>173</v>
      </c>
      <c r="H7" s="1" t="s">
        <v>174</v>
      </c>
      <c r="I7" s="1" t="s">
        <v>203</v>
      </c>
      <c r="J7" s="1" t="s">
        <v>176</v>
      </c>
      <c r="K7" s="1" t="s">
        <v>203</v>
      </c>
      <c r="L7" s="1" t="s">
        <v>203</v>
      </c>
      <c r="M7" s="1" t="s">
        <v>187</v>
      </c>
      <c r="N7" s="1" t="s">
        <v>187</v>
      </c>
      <c r="O7" s="1" t="s">
        <v>177</v>
      </c>
      <c r="P7" s="1" t="s">
        <v>179</v>
      </c>
      <c r="Q7" s="1" t="s">
        <v>204</v>
      </c>
      <c r="R7" s="1" t="s">
        <v>181</v>
      </c>
      <c r="S7" s="1" t="s">
        <v>182</v>
      </c>
      <c r="T7" s="1" t="s">
        <v>183</v>
      </c>
    </row>
    <row r="8" s="1" customFormat="1" spans="1:20">
      <c r="A8" s="3">
        <v>16559729787</v>
      </c>
      <c r="B8" s="1" t="s">
        <v>169</v>
      </c>
      <c r="C8" s="1" t="s">
        <v>205</v>
      </c>
      <c r="D8" s="1" t="s">
        <v>194</v>
      </c>
      <c r="E8" s="1" t="s">
        <v>126</v>
      </c>
      <c r="F8" s="1" t="s">
        <v>169</v>
      </c>
      <c r="G8" s="1" t="s">
        <v>173</v>
      </c>
      <c r="H8" s="1" t="s">
        <v>174</v>
      </c>
      <c r="I8" s="1" t="s">
        <v>206</v>
      </c>
      <c r="J8" s="1" t="s">
        <v>176</v>
      </c>
      <c r="K8" s="1" t="s">
        <v>206</v>
      </c>
      <c r="L8" s="1" t="s">
        <v>206</v>
      </c>
      <c r="M8" s="1" t="s">
        <v>187</v>
      </c>
      <c r="N8" s="1" t="s">
        <v>187</v>
      </c>
      <c r="O8" s="1" t="s">
        <v>177</v>
      </c>
      <c r="P8" s="1" t="s">
        <v>179</v>
      </c>
      <c r="Q8" s="1" t="s">
        <v>207</v>
      </c>
      <c r="R8" s="1" t="s">
        <v>181</v>
      </c>
      <c r="S8" s="1" t="s">
        <v>182</v>
      </c>
      <c r="T8" s="1" t="s">
        <v>183</v>
      </c>
    </row>
    <row r="9" s="1" customFormat="1" spans="1:20">
      <c r="A9" s="3">
        <v>16559695325</v>
      </c>
      <c r="B9" s="1" t="s">
        <v>169</v>
      </c>
      <c r="C9" s="1" t="s">
        <v>208</v>
      </c>
      <c r="D9" s="1" t="s">
        <v>209</v>
      </c>
      <c r="E9" s="1" t="s">
        <v>125</v>
      </c>
      <c r="F9" s="1" t="s">
        <v>169</v>
      </c>
      <c r="G9" s="1" t="s">
        <v>173</v>
      </c>
      <c r="H9" s="1" t="s">
        <v>174</v>
      </c>
      <c r="I9" s="1" t="s">
        <v>210</v>
      </c>
      <c r="J9" s="1" t="s">
        <v>176</v>
      </c>
      <c r="K9" s="1" t="s">
        <v>210</v>
      </c>
      <c r="L9" s="1" t="s">
        <v>210</v>
      </c>
      <c r="M9" s="1" t="s">
        <v>187</v>
      </c>
      <c r="N9" s="1" t="s">
        <v>187</v>
      </c>
      <c r="O9" s="1" t="s">
        <v>177</v>
      </c>
      <c r="P9" s="1" t="s">
        <v>179</v>
      </c>
      <c r="Q9" s="1" t="s">
        <v>211</v>
      </c>
      <c r="R9" s="1" t="s">
        <v>181</v>
      </c>
      <c r="S9" s="1" t="s">
        <v>182</v>
      </c>
      <c r="T9" s="1" t="s">
        <v>183</v>
      </c>
    </row>
    <row r="10" s="1" customFormat="1" spans="1:20">
      <c r="A10" s="3">
        <v>16559380158</v>
      </c>
      <c r="B10" s="1" t="s">
        <v>169</v>
      </c>
      <c r="C10" s="1" t="s">
        <v>212</v>
      </c>
      <c r="D10" s="1" t="s">
        <v>213</v>
      </c>
      <c r="E10" s="1" t="s">
        <v>122</v>
      </c>
      <c r="F10" s="1" t="s">
        <v>169</v>
      </c>
      <c r="G10" s="1" t="s">
        <v>173</v>
      </c>
      <c r="H10" s="1" t="s">
        <v>174</v>
      </c>
      <c r="I10" s="1" t="s">
        <v>214</v>
      </c>
      <c r="J10" s="1" t="s">
        <v>176</v>
      </c>
      <c r="K10" s="1" t="s">
        <v>214</v>
      </c>
      <c r="L10" s="1" t="s">
        <v>214</v>
      </c>
      <c r="M10" s="1" t="s">
        <v>187</v>
      </c>
      <c r="N10" s="1" t="s">
        <v>187</v>
      </c>
      <c r="O10" s="1" t="s">
        <v>177</v>
      </c>
      <c r="P10" s="1" t="s">
        <v>179</v>
      </c>
      <c r="Q10" s="1" t="s">
        <v>215</v>
      </c>
      <c r="R10" s="1" t="s">
        <v>181</v>
      </c>
      <c r="S10" s="1" t="s">
        <v>182</v>
      </c>
      <c r="T10" s="1" t="s">
        <v>183</v>
      </c>
    </row>
    <row r="11" s="1" customFormat="1" spans="1:20">
      <c r="A11" s="3">
        <v>16559380366</v>
      </c>
      <c r="B11" s="1" t="s">
        <v>169</v>
      </c>
      <c r="C11" s="1" t="s">
        <v>216</v>
      </c>
      <c r="D11" s="1" t="s">
        <v>217</v>
      </c>
      <c r="E11" s="1" t="s">
        <v>121</v>
      </c>
      <c r="F11" s="1" t="s">
        <v>169</v>
      </c>
      <c r="G11" s="1" t="s">
        <v>173</v>
      </c>
      <c r="H11" s="1" t="s">
        <v>174</v>
      </c>
      <c r="I11" s="1" t="s">
        <v>218</v>
      </c>
      <c r="J11" s="1" t="s">
        <v>176</v>
      </c>
      <c r="K11" s="1" t="s">
        <v>218</v>
      </c>
      <c r="L11" s="1" t="s">
        <v>218</v>
      </c>
      <c r="M11" s="1" t="s">
        <v>187</v>
      </c>
      <c r="N11" s="1" t="s">
        <v>187</v>
      </c>
      <c r="O11" s="1" t="s">
        <v>177</v>
      </c>
      <c r="P11" s="1" t="s">
        <v>179</v>
      </c>
      <c r="Q11" s="1" t="s">
        <v>219</v>
      </c>
      <c r="R11" s="1" t="s">
        <v>181</v>
      </c>
      <c r="S11" s="1" t="s">
        <v>182</v>
      </c>
      <c r="T11" s="1" t="s">
        <v>183</v>
      </c>
    </row>
    <row r="12" s="1" customFormat="1" spans="1:20">
      <c r="A12" s="3">
        <v>16559089908</v>
      </c>
      <c r="B12" s="1" t="s">
        <v>169</v>
      </c>
      <c r="C12" s="1" t="s">
        <v>220</v>
      </c>
      <c r="D12" s="1" t="s">
        <v>221</v>
      </c>
      <c r="E12" s="1" t="s">
        <v>118</v>
      </c>
      <c r="F12" s="1" t="s">
        <v>169</v>
      </c>
      <c r="G12" s="1" t="s">
        <v>173</v>
      </c>
      <c r="H12" s="1" t="s">
        <v>174</v>
      </c>
      <c r="I12" s="1" t="s">
        <v>222</v>
      </c>
      <c r="J12" s="1" t="s">
        <v>176</v>
      </c>
      <c r="K12" s="1" t="s">
        <v>222</v>
      </c>
      <c r="L12" s="1" t="s">
        <v>222</v>
      </c>
      <c r="M12" s="1" t="s">
        <v>187</v>
      </c>
      <c r="N12" s="1" t="s">
        <v>187</v>
      </c>
      <c r="O12" s="1" t="s">
        <v>177</v>
      </c>
      <c r="P12" s="1" t="s">
        <v>179</v>
      </c>
      <c r="Q12" s="1" t="s">
        <v>223</v>
      </c>
      <c r="R12" s="1" t="s">
        <v>181</v>
      </c>
      <c r="S12" s="1" t="s">
        <v>182</v>
      </c>
      <c r="T12" s="1" t="s">
        <v>224</v>
      </c>
    </row>
    <row r="13" s="1" customFormat="1" spans="1:20">
      <c r="A13" s="3">
        <v>16558813467</v>
      </c>
      <c r="B13" s="1" t="s">
        <v>169</v>
      </c>
      <c r="C13" s="1" t="s">
        <v>225</v>
      </c>
      <c r="D13" s="1" t="s">
        <v>194</v>
      </c>
      <c r="E13" s="1" t="s">
        <v>113</v>
      </c>
      <c r="F13" s="1" t="s">
        <v>169</v>
      </c>
      <c r="G13" s="1" t="s">
        <v>173</v>
      </c>
      <c r="H13" s="1" t="s">
        <v>174</v>
      </c>
      <c r="I13" s="1" t="s">
        <v>226</v>
      </c>
      <c r="J13" s="1" t="s">
        <v>176</v>
      </c>
      <c r="K13" s="1" t="s">
        <v>226</v>
      </c>
      <c r="L13" s="1" t="s">
        <v>226</v>
      </c>
      <c r="M13" s="1" t="s">
        <v>187</v>
      </c>
      <c r="N13" s="1" t="s">
        <v>187</v>
      </c>
      <c r="O13" s="1" t="s">
        <v>177</v>
      </c>
      <c r="P13" s="1" t="s">
        <v>179</v>
      </c>
      <c r="Q13" s="1" t="s">
        <v>227</v>
      </c>
      <c r="R13" s="1" t="s">
        <v>181</v>
      </c>
      <c r="S13" s="1" t="s">
        <v>182</v>
      </c>
      <c r="T13" s="1" t="s">
        <v>183</v>
      </c>
    </row>
    <row r="14" s="1" customFormat="1" spans="1:20">
      <c r="A14" s="3">
        <v>16558717927</v>
      </c>
      <c r="B14" s="1" t="s">
        <v>169</v>
      </c>
      <c r="C14" s="1" t="s">
        <v>228</v>
      </c>
      <c r="D14" s="1" t="s">
        <v>229</v>
      </c>
      <c r="E14" s="1" t="s">
        <v>112</v>
      </c>
      <c r="F14" s="1" t="s">
        <v>169</v>
      </c>
      <c r="G14" s="1" t="s">
        <v>173</v>
      </c>
      <c r="H14" s="1" t="s">
        <v>174</v>
      </c>
      <c r="I14" s="1" t="s">
        <v>230</v>
      </c>
      <c r="J14" s="1" t="s">
        <v>176</v>
      </c>
      <c r="K14" s="1" t="s">
        <v>230</v>
      </c>
      <c r="L14" s="1" t="s">
        <v>230</v>
      </c>
      <c r="M14" s="1" t="s">
        <v>187</v>
      </c>
      <c r="N14" s="1" t="s">
        <v>187</v>
      </c>
      <c r="O14" s="1" t="s">
        <v>177</v>
      </c>
      <c r="P14" s="1" t="s">
        <v>179</v>
      </c>
      <c r="Q14" s="1" t="s">
        <v>231</v>
      </c>
      <c r="R14" s="1" t="s">
        <v>181</v>
      </c>
      <c r="S14" s="1" t="s">
        <v>182</v>
      </c>
      <c r="T14" s="1" t="s">
        <v>183</v>
      </c>
    </row>
    <row r="15" s="1" customFormat="1" spans="1:20">
      <c r="A15" s="3">
        <v>16558502702</v>
      </c>
      <c r="B15" s="1" t="s">
        <v>169</v>
      </c>
      <c r="C15" s="1" t="s">
        <v>232</v>
      </c>
      <c r="D15" s="1" t="s">
        <v>233</v>
      </c>
      <c r="E15" s="1" t="s">
        <v>111</v>
      </c>
      <c r="F15" s="1" t="s">
        <v>169</v>
      </c>
      <c r="G15" s="1" t="s">
        <v>173</v>
      </c>
      <c r="H15" s="1" t="s">
        <v>174</v>
      </c>
      <c r="I15" s="1" t="s">
        <v>234</v>
      </c>
      <c r="J15" s="1" t="s">
        <v>176</v>
      </c>
      <c r="K15" s="1" t="s">
        <v>234</v>
      </c>
      <c r="L15" s="1" t="s">
        <v>234</v>
      </c>
      <c r="M15" s="1" t="s">
        <v>187</v>
      </c>
      <c r="N15" s="1" t="s">
        <v>187</v>
      </c>
      <c r="O15" s="1" t="s">
        <v>177</v>
      </c>
      <c r="P15" s="1" t="s">
        <v>179</v>
      </c>
      <c r="Q15" s="1" t="s">
        <v>235</v>
      </c>
      <c r="R15" s="1" t="s">
        <v>181</v>
      </c>
      <c r="S15" s="1" t="s">
        <v>182</v>
      </c>
      <c r="T15" s="1" t="s">
        <v>183</v>
      </c>
    </row>
    <row r="16" s="1" customFormat="1" spans="1:20">
      <c r="A16" s="3">
        <v>16558226547</v>
      </c>
      <c r="B16" s="1" t="s">
        <v>169</v>
      </c>
      <c r="C16" s="1" t="s">
        <v>236</v>
      </c>
      <c r="D16" s="1" t="s">
        <v>237</v>
      </c>
      <c r="E16" s="1" t="s">
        <v>106</v>
      </c>
      <c r="F16" s="1" t="s">
        <v>169</v>
      </c>
      <c r="G16" s="1" t="s">
        <v>173</v>
      </c>
      <c r="H16" s="1" t="s">
        <v>174</v>
      </c>
      <c r="I16" s="1" t="s">
        <v>238</v>
      </c>
      <c r="J16" s="1" t="s">
        <v>176</v>
      </c>
      <c r="K16" s="1" t="s">
        <v>238</v>
      </c>
      <c r="L16" s="1" t="s">
        <v>238</v>
      </c>
      <c r="M16" s="1" t="s">
        <v>187</v>
      </c>
      <c r="N16" s="1" t="s">
        <v>187</v>
      </c>
      <c r="O16" s="1" t="s">
        <v>177</v>
      </c>
      <c r="P16" s="1" t="s">
        <v>179</v>
      </c>
      <c r="Q16" s="1" t="s">
        <v>239</v>
      </c>
      <c r="R16" s="1" t="s">
        <v>181</v>
      </c>
      <c r="S16" s="1" t="s">
        <v>182</v>
      </c>
      <c r="T16" s="1" t="s">
        <v>183</v>
      </c>
    </row>
    <row r="17" s="1" customFormat="1" spans="1:20">
      <c r="A17" s="3">
        <v>16557829599</v>
      </c>
      <c r="B17" s="1" t="s">
        <v>169</v>
      </c>
      <c r="C17" s="1" t="s">
        <v>240</v>
      </c>
      <c r="D17" s="1" t="s">
        <v>241</v>
      </c>
      <c r="E17" s="1" t="s">
        <v>103</v>
      </c>
      <c r="F17" s="1" t="s">
        <v>169</v>
      </c>
      <c r="G17" s="1" t="s">
        <v>173</v>
      </c>
      <c r="H17" s="1" t="s">
        <v>174</v>
      </c>
      <c r="I17" s="1" t="s">
        <v>242</v>
      </c>
      <c r="J17" s="1" t="s">
        <v>176</v>
      </c>
      <c r="K17" s="1" t="s">
        <v>242</v>
      </c>
      <c r="L17" s="1" t="s">
        <v>242</v>
      </c>
      <c r="M17" s="1" t="s">
        <v>187</v>
      </c>
      <c r="N17" s="1" t="s">
        <v>187</v>
      </c>
      <c r="O17" s="1" t="s">
        <v>177</v>
      </c>
      <c r="P17" s="1" t="s">
        <v>179</v>
      </c>
      <c r="Q17" s="1" t="s">
        <v>243</v>
      </c>
      <c r="R17" s="1" t="s">
        <v>181</v>
      </c>
      <c r="S17" s="1" t="s">
        <v>182</v>
      </c>
      <c r="T17" s="1" t="s">
        <v>224</v>
      </c>
    </row>
    <row r="18" s="1" customFormat="1" spans="1:20">
      <c r="A18" s="3">
        <v>16557730209</v>
      </c>
      <c r="B18" s="1" t="s">
        <v>169</v>
      </c>
      <c r="C18" s="1" t="s">
        <v>244</v>
      </c>
      <c r="D18" s="1" t="s">
        <v>245</v>
      </c>
      <c r="E18" s="1" t="s">
        <v>100</v>
      </c>
      <c r="F18" s="1" t="s">
        <v>169</v>
      </c>
      <c r="G18" s="1" t="s">
        <v>173</v>
      </c>
      <c r="H18" s="1" t="s">
        <v>174</v>
      </c>
      <c r="I18" s="1" t="s">
        <v>230</v>
      </c>
      <c r="J18" s="1" t="s">
        <v>176</v>
      </c>
      <c r="K18" s="1" t="s">
        <v>230</v>
      </c>
      <c r="L18" s="1" t="s">
        <v>230</v>
      </c>
      <c r="M18" s="1" t="s">
        <v>187</v>
      </c>
      <c r="N18" s="1" t="s">
        <v>187</v>
      </c>
      <c r="O18" s="1" t="s">
        <v>177</v>
      </c>
      <c r="P18" s="1" t="s">
        <v>179</v>
      </c>
      <c r="Q18" s="1" t="s">
        <v>246</v>
      </c>
      <c r="R18" s="1" t="s">
        <v>181</v>
      </c>
      <c r="S18" s="1" t="s">
        <v>182</v>
      </c>
      <c r="T18" s="1" t="s">
        <v>183</v>
      </c>
    </row>
    <row r="19" s="1" customFormat="1" spans="1:20">
      <c r="A19" s="3">
        <v>16551336402</v>
      </c>
      <c r="B19" s="1" t="s">
        <v>169</v>
      </c>
      <c r="C19" s="1" t="s">
        <v>247</v>
      </c>
      <c r="D19" s="1" t="s">
        <v>248</v>
      </c>
      <c r="E19" s="1" t="s">
        <v>95</v>
      </c>
      <c r="F19" s="1" t="s">
        <v>169</v>
      </c>
      <c r="G19" s="1" t="s">
        <v>173</v>
      </c>
      <c r="H19" s="1" t="s">
        <v>174</v>
      </c>
      <c r="I19" s="1" t="s">
        <v>249</v>
      </c>
      <c r="J19" s="1" t="s">
        <v>176</v>
      </c>
      <c r="K19" s="1" t="s">
        <v>249</v>
      </c>
      <c r="L19" s="1" t="s">
        <v>249</v>
      </c>
      <c r="M19" s="1" t="s">
        <v>187</v>
      </c>
      <c r="N19" s="1" t="s">
        <v>187</v>
      </c>
      <c r="O19" s="1" t="s">
        <v>177</v>
      </c>
      <c r="P19" s="1" t="s">
        <v>179</v>
      </c>
      <c r="Q19" s="1" t="s">
        <v>250</v>
      </c>
      <c r="R19" s="1" t="s">
        <v>181</v>
      </c>
      <c r="S19" s="1" t="s">
        <v>182</v>
      </c>
      <c r="T19" s="1" t="s">
        <v>183</v>
      </c>
    </row>
    <row r="20" s="1" customFormat="1" spans="1:20">
      <c r="A20" s="3">
        <v>16551058977</v>
      </c>
      <c r="B20" s="1" t="s">
        <v>169</v>
      </c>
      <c r="C20" s="1" t="s">
        <v>251</v>
      </c>
      <c r="D20" s="1" t="s">
        <v>229</v>
      </c>
      <c r="E20" s="1" t="s">
        <v>92</v>
      </c>
      <c r="F20" s="1" t="s">
        <v>169</v>
      </c>
      <c r="G20" s="1" t="s">
        <v>173</v>
      </c>
      <c r="H20" s="1" t="s">
        <v>174</v>
      </c>
      <c r="I20" s="1" t="s">
        <v>252</v>
      </c>
      <c r="J20" s="1" t="s">
        <v>176</v>
      </c>
      <c r="K20" s="1" t="s">
        <v>252</v>
      </c>
      <c r="L20" s="1" t="s">
        <v>252</v>
      </c>
      <c r="M20" s="1" t="s">
        <v>187</v>
      </c>
      <c r="N20" s="1" t="s">
        <v>187</v>
      </c>
      <c r="O20" s="1" t="s">
        <v>177</v>
      </c>
      <c r="P20" s="1" t="s">
        <v>179</v>
      </c>
      <c r="Q20" s="1" t="s">
        <v>253</v>
      </c>
      <c r="R20" s="1" t="s">
        <v>181</v>
      </c>
      <c r="S20" s="1" t="s">
        <v>182</v>
      </c>
      <c r="T20" s="1" t="s">
        <v>183</v>
      </c>
    </row>
    <row r="21" s="1" customFormat="1" spans="1:20">
      <c r="A21" s="3">
        <v>16551016902</v>
      </c>
      <c r="B21" s="1" t="s">
        <v>169</v>
      </c>
      <c r="C21" s="1" t="s">
        <v>254</v>
      </c>
      <c r="D21" s="1" t="s">
        <v>194</v>
      </c>
      <c r="E21" s="1" t="s">
        <v>91</v>
      </c>
      <c r="F21" s="1" t="s">
        <v>169</v>
      </c>
      <c r="G21" s="1" t="s">
        <v>173</v>
      </c>
      <c r="H21" s="1" t="s">
        <v>174</v>
      </c>
      <c r="I21" s="1" t="s">
        <v>226</v>
      </c>
      <c r="J21" s="1" t="s">
        <v>176</v>
      </c>
      <c r="K21" s="1" t="s">
        <v>226</v>
      </c>
      <c r="L21" s="1" t="s">
        <v>226</v>
      </c>
      <c r="M21" s="1" t="s">
        <v>187</v>
      </c>
      <c r="N21" s="1" t="s">
        <v>187</v>
      </c>
      <c r="O21" s="1" t="s">
        <v>177</v>
      </c>
      <c r="P21" s="1" t="s">
        <v>179</v>
      </c>
      <c r="Q21" s="1" t="s">
        <v>255</v>
      </c>
      <c r="R21" s="1" t="s">
        <v>181</v>
      </c>
      <c r="S21" s="1" t="s">
        <v>182</v>
      </c>
      <c r="T21" s="1" t="s">
        <v>183</v>
      </c>
    </row>
    <row r="22" s="1" customFormat="1" spans="1:20">
      <c r="A22" s="3">
        <v>16551009475</v>
      </c>
      <c r="B22" s="1" t="s">
        <v>169</v>
      </c>
      <c r="C22" s="1" t="s">
        <v>256</v>
      </c>
      <c r="D22" s="1" t="s">
        <v>257</v>
      </c>
      <c r="E22" s="1" t="s">
        <v>87</v>
      </c>
      <c r="F22" s="1" t="s">
        <v>169</v>
      </c>
      <c r="G22" s="1" t="s">
        <v>173</v>
      </c>
      <c r="H22" s="1" t="s">
        <v>174</v>
      </c>
      <c r="I22" s="1" t="s">
        <v>258</v>
      </c>
      <c r="J22" s="1" t="s">
        <v>176</v>
      </c>
      <c r="K22" s="1" t="s">
        <v>258</v>
      </c>
      <c r="L22" s="1" t="s">
        <v>258</v>
      </c>
      <c r="M22" s="1" t="s">
        <v>187</v>
      </c>
      <c r="N22" s="1" t="s">
        <v>187</v>
      </c>
      <c r="O22" s="1" t="s">
        <v>177</v>
      </c>
      <c r="P22" s="1" t="s">
        <v>179</v>
      </c>
      <c r="Q22" s="1" t="s">
        <v>259</v>
      </c>
      <c r="R22" s="1" t="s">
        <v>181</v>
      </c>
      <c r="S22" s="1" t="s">
        <v>182</v>
      </c>
      <c r="T22" s="1" t="s">
        <v>183</v>
      </c>
    </row>
    <row r="23" s="1" customFormat="1" spans="1:20">
      <c r="A23" s="3">
        <v>16550988723</v>
      </c>
      <c r="B23" s="1" t="s">
        <v>169</v>
      </c>
      <c r="C23" s="1" t="s">
        <v>260</v>
      </c>
      <c r="D23" s="1" t="s">
        <v>229</v>
      </c>
      <c r="E23" s="1" t="s">
        <v>84</v>
      </c>
      <c r="F23" s="1" t="s">
        <v>169</v>
      </c>
      <c r="G23" s="1" t="s">
        <v>173</v>
      </c>
      <c r="H23" s="1" t="s">
        <v>174</v>
      </c>
      <c r="I23" s="1" t="s">
        <v>261</v>
      </c>
      <c r="J23" s="1" t="s">
        <v>176</v>
      </c>
      <c r="K23" s="1" t="s">
        <v>261</v>
      </c>
      <c r="L23" s="1" t="s">
        <v>261</v>
      </c>
      <c r="M23" s="1" t="s">
        <v>187</v>
      </c>
      <c r="N23" s="1" t="s">
        <v>187</v>
      </c>
      <c r="O23" s="1" t="s">
        <v>177</v>
      </c>
      <c r="P23" s="1" t="s">
        <v>179</v>
      </c>
      <c r="Q23" s="1" t="s">
        <v>262</v>
      </c>
      <c r="R23" s="1" t="s">
        <v>181</v>
      </c>
      <c r="S23" s="1" t="s">
        <v>182</v>
      </c>
      <c r="T23" s="1" t="s">
        <v>183</v>
      </c>
    </row>
    <row r="24" s="1" customFormat="1" spans="1:20">
      <c r="A24" s="3">
        <v>16550694142</v>
      </c>
      <c r="B24" s="1" t="s">
        <v>169</v>
      </c>
      <c r="C24" s="1" t="s">
        <v>263</v>
      </c>
      <c r="D24" s="1" t="s">
        <v>264</v>
      </c>
      <c r="E24" s="1" t="s">
        <v>81</v>
      </c>
      <c r="F24" s="1" t="s">
        <v>169</v>
      </c>
      <c r="G24" s="1" t="s">
        <v>173</v>
      </c>
      <c r="H24" s="1" t="s">
        <v>174</v>
      </c>
      <c r="I24" s="1" t="s">
        <v>265</v>
      </c>
      <c r="J24" s="1" t="s">
        <v>176</v>
      </c>
      <c r="K24" s="1" t="s">
        <v>265</v>
      </c>
      <c r="L24" s="1" t="s">
        <v>265</v>
      </c>
      <c r="M24" s="1" t="s">
        <v>187</v>
      </c>
      <c r="N24" s="1" t="s">
        <v>187</v>
      </c>
      <c r="O24" s="1" t="s">
        <v>177</v>
      </c>
      <c r="P24" s="1" t="s">
        <v>179</v>
      </c>
      <c r="Q24" s="1" t="s">
        <v>266</v>
      </c>
      <c r="R24" s="1" t="s">
        <v>181</v>
      </c>
      <c r="S24" s="1" t="s">
        <v>182</v>
      </c>
      <c r="T24" s="1" t="s">
        <v>183</v>
      </c>
    </row>
    <row r="25" s="1" customFormat="1" spans="1:20">
      <c r="A25" s="3">
        <v>16550502893</v>
      </c>
      <c r="B25" s="1" t="s">
        <v>169</v>
      </c>
      <c r="C25" s="1" t="s">
        <v>267</v>
      </c>
      <c r="D25" s="1" t="s">
        <v>268</v>
      </c>
      <c r="E25" s="1" t="s">
        <v>79</v>
      </c>
      <c r="F25" s="1" t="s">
        <v>169</v>
      </c>
      <c r="G25" s="1" t="s">
        <v>173</v>
      </c>
      <c r="H25" s="1" t="s">
        <v>174</v>
      </c>
      <c r="I25" s="1" t="s">
        <v>269</v>
      </c>
      <c r="J25" s="1" t="s">
        <v>176</v>
      </c>
      <c r="K25" s="1" t="s">
        <v>269</v>
      </c>
      <c r="L25" s="1" t="s">
        <v>269</v>
      </c>
      <c r="M25" s="1" t="s">
        <v>187</v>
      </c>
      <c r="N25" s="1" t="s">
        <v>187</v>
      </c>
      <c r="O25" s="1" t="s">
        <v>177</v>
      </c>
      <c r="P25" s="1" t="s">
        <v>179</v>
      </c>
      <c r="Q25" s="1" t="s">
        <v>270</v>
      </c>
      <c r="R25" s="1" t="s">
        <v>181</v>
      </c>
      <c r="S25" s="1" t="s">
        <v>182</v>
      </c>
      <c r="T25" s="1" t="s">
        <v>183</v>
      </c>
    </row>
    <row r="26" s="1" customFormat="1" spans="1:20">
      <c r="A26" s="3">
        <v>16550368694</v>
      </c>
      <c r="B26" s="1" t="s">
        <v>169</v>
      </c>
      <c r="C26" s="1" t="s">
        <v>271</v>
      </c>
      <c r="D26" s="1" t="s">
        <v>264</v>
      </c>
      <c r="E26" s="1" t="s">
        <v>76</v>
      </c>
      <c r="F26" s="1" t="s">
        <v>169</v>
      </c>
      <c r="G26" s="1" t="s">
        <v>173</v>
      </c>
      <c r="H26" s="1" t="s">
        <v>174</v>
      </c>
      <c r="I26" s="1" t="s">
        <v>265</v>
      </c>
      <c r="J26" s="1" t="s">
        <v>176</v>
      </c>
      <c r="K26" s="1" t="s">
        <v>265</v>
      </c>
      <c r="L26" s="1" t="s">
        <v>265</v>
      </c>
      <c r="M26" s="1" t="s">
        <v>187</v>
      </c>
      <c r="N26" s="1" t="s">
        <v>187</v>
      </c>
      <c r="O26" s="1" t="s">
        <v>177</v>
      </c>
      <c r="P26" s="1" t="s">
        <v>179</v>
      </c>
      <c r="Q26" s="1" t="s">
        <v>272</v>
      </c>
      <c r="R26" s="1" t="s">
        <v>181</v>
      </c>
      <c r="S26" s="1" t="s">
        <v>182</v>
      </c>
      <c r="T26" s="1" t="s">
        <v>183</v>
      </c>
    </row>
    <row r="27" s="1" customFormat="1" spans="1:20">
      <c r="A27" s="3">
        <v>16550066034</v>
      </c>
      <c r="B27" s="1" t="s">
        <v>169</v>
      </c>
      <c r="C27" s="1" t="s">
        <v>273</v>
      </c>
      <c r="D27" s="1" t="s">
        <v>274</v>
      </c>
      <c r="E27" s="1" t="s">
        <v>73</v>
      </c>
      <c r="F27" s="1" t="s">
        <v>169</v>
      </c>
      <c r="G27" s="1" t="s">
        <v>173</v>
      </c>
      <c r="H27" s="1" t="s">
        <v>174</v>
      </c>
      <c r="I27" s="1" t="s">
        <v>195</v>
      </c>
      <c r="J27" s="1" t="s">
        <v>176</v>
      </c>
      <c r="K27" s="1" t="s">
        <v>195</v>
      </c>
      <c r="L27" s="1" t="s">
        <v>195</v>
      </c>
      <c r="M27" s="1" t="s">
        <v>187</v>
      </c>
      <c r="N27" s="1" t="s">
        <v>187</v>
      </c>
      <c r="O27" s="1" t="s">
        <v>177</v>
      </c>
      <c r="P27" s="1" t="s">
        <v>179</v>
      </c>
      <c r="Q27" s="1" t="s">
        <v>275</v>
      </c>
      <c r="R27" s="1" t="s">
        <v>181</v>
      </c>
      <c r="S27" s="1" t="s">
        <v>182</v>
      </c>
      <c r="T27" s="1" t="s">
        <v>183</v>
      </c>
    </row>
    <row r="28" s="1" customFormat="1" spans="1:20">
      <c r="A28" s="3">
        <v>16549424067</v>
      </c>
      <c r="B28" s="1" t="s">
        <v>169</v>
      </c>
      <c r="C28" s="1" t="s">
        <v>276</v>
      </c>
      <c r="D28" s="1" t="s">
        <v>277</v>
      </c>
      <c r="E28" s="1" t="s">
        <v>71</v>
      </c>
      <c r="F28" s="1" t="s">
        <v>169</v>
      </c>
      <c r="G28" s="1" t="s">
        <v>173</v>
      </c>
      <c r="H28" s="1" t="s">
        <v>174</v>
      </c>
      <c r="I28" s="1" t="s">
        <v>278</v>
      </c>
      <c r="J28" s="1" t="s">
        <v>176</v>
      </c>
      <c r="K28" s="1" t="s">
        <v>278</v>
      </c>
      <c r="L28" s="1" t="s">
        <v>278</v>
      </c>
      <c r="M28" s="1" t="s">
        <v>187</v>
      </c>
      <c r="N28" s="1" t="s">
        <v>187</v>
      </c>
      <c r="O28" s="1" t="s">
        <v>177</v>
      </c>
      <c r="P28" s="1" t="s">
        <v>179</v>
      </c>
      <c r="Q28" s="1" t="s">
        <v>279</v>
      </c>
      <c r="R28" s="1" t="s">
        <v>181</v>
      </c>
      <c r="S28" s="1" t="s">
        <v>182</v>
      </c>
      <c r="T28" s="1" t="s">
        <v>183</v>
      </c>
    </row>
    <row r="29" s="1" customFormat="1" spans="1:20">
      <c r="A29" s="3">
        <v>16549349753</v>
      </c>
      <c r="B29" s="1" t="s">
        <v>169</v>
      </c>
      <c r="C29" s="1" t="s">
        <v>280</v>
      </c>
      <c r="D29" s="1" t="s">
        <v>213</v>
      </c>
      <c r="E29" s="1" t="s">
        <v>68</v>
      </c>
      <c r="F29" s="1" t="s">
        <v>169</v>
      </c>
      <c r="G29" s="1" t="s">
        <v>173</v>
      </c>
      <c r="H29" s="1" t="s">
        <v>174</v>
      </c>
      <c r="I29" s="1" t="s">
        <v>281</v>
      </c>
      <c r="J29" s="1" t="s">
        <v>176</v>
      </c>
      <c r="K29" s="1" t="s">
        <v>281</v>
      </c>
      <c r="L29" s="1" t="s">
        <v>281</v>
      </c>
      <c r="M29" s="1" t="s">
        <v>187</v>
      </c>
      <c r="N29" s="1" t="s">
        <v>187</v>
      </c>
      <c r="O29" s="1" t="s">
        <v>177</v>
      </c>
      <c r="P29" s="1" t="s">
        <v>179</v>
      </c>
      <c r="Q29" s="1" t="s">
        <v>282</v>
      </c>
      <c r="R29" s="1" t="s">
        <v>181</v>
      </c>
      <c r="S29" s="1" t="s">
        <v>182</v>
      </c>
      <c r="T29" s="1" t="s">
        <v>183</v>
      </c>
    </row>
    <row r="30" s="1" customFormat="1" spans="1:20">
      <c r="A30" s="3">
        <v>16547485294</v>
      </c>
      <c r="B30" s="1" t="s">
        <v>283</v>
      </c>
      <c r="C30" s="1" t="s">
        <v>284</v>
      </c>
      <c r="D30" s="1" t="s">
        <v>285</v>
      </c>
      <c r="E30" s="1" t="s">
        <v>65</v>
      </c>
      <c r="F30" s="1" t="s">
        <v>283</v>
      </c>
      <c r="G30" s="1" t="s">
        <v>173</v>
      </c>
      <c r="H30" s="1" t="s">
        <v>174</v>
      </c>
      <c r="I30" s="1" t="s">
        <v>286</v>
      </c>
      <c r="J30" s="1" t="s">
        <v>176</v>
      </c>
      <c r="K30" s="1" t="s">
        <v>286</v>
      </c>
      <c r="L30" s="1" t="s">
        <v>286</v>
      </c>
      <c r="M30" s="1" t="s">
        <v>187</v>
      </c>
      <c r="N30" s="1" t="s">
        <v>187</v>
      </c>
      <c r="O30" s="1" t="s">
        <v>177</v>
      </c>
      <c r="P30" s="1" t="s">
        <v>179</v>
      </c>
      <c r="Q30" s="1" t="s">
        <v>287</v>
      </c>
      <c r="R30" s="1" t="s">
        <v>181</v>
      </c>
      <c r="S30" s="1" t="s">
        <v>182</v>
      </c>
      <c r="T30" s="1" t="s">
        <v>183</v>
      </c>
    </row>
    <row r="31" s="1" customFormat="1" spans="1:20">
      <c r="A31" s="3">
        <v>16540622960</v>
      </c>
      <c r="B31" s="1" t="s">
        <v>283</v>
      </c>
      <c r="C31" s="1" t="s">
        <v>288</v>
      </c>
      <c r="D31" s="1" t="s">
        <v>289</v>
      </c>
      <c r="E31" s="1" t="s">
        <v>61</v>
      </c>
      <c r="F31" s="1" t="s">
        <v>283</v>
      </c>
      <c r="G31" s="1" t="s">
        <v>173</v>
      </c>
      <c r="H31" s="1" t="s">
        <v>174</v>
      </c>
      <c r="I31" s="1" t="s">
        <v>290</v>
      </c>
      <c r="J31" s="1" t="s">
        <v>176</v>
      </c>
      <c r="K31" s="1" t="s">
        <v>290</v>
      </c>
      <c r="L31" s="1" t="s">
        <v>290</v>
      </c>
      <c r="M31" s="1" t="s">
        <v>187</v>
      </c>
      <c r="N31" s="1" t="s">
        <v>187</v>
      </c>
      <c r="O31" s="1" t="s">
        <v>177</v>
      </c>
      <c r="P31" s="1" t="s">
        <v>179</v>
      </c>
      <c r="Q31" s="1" t="s">
        <v>291</v>
      </c>
      <c r="R31" s="1" t="s">
        <v>181</v>
      </c>
      <c r="S31" s="1" t="s">
        <v>182</v>
      </c>
      <c r="T31" s="1" t="s">
        <v>183</v>
      </c>
    </row>
    <row r="32" s="1" customFormat="1" spans="1:20">
      <c r="A32" s="3">
        <v>16540607809</v>
      </c>
      <c r="B32" s="1" t="s">
        <v>283</v>
      </c>
      <c r="C32" s="1" t="s">
        <v>292</v>
      </c>
      <c r="D32" s="1" t="s">
        <v>293</v>
      </c>
      <c r="E32" s="1" t="s">
        <v>58</v>
      </c>
      <c r="F32" s="1" t="s">
        <v>169</v>
      </c>
      <c r="G32" s="1" t="s">
        <v>173</v>
      </c>
      <c r="H32" s="1" t="s">
        <v>174</v>
      </c>
      <c r="I32" s="1" t="s">
        <v>294</v>
      </c>
      <c r="J32" s="1" t="s">
        <v>176</v>
      </c>
      <c r="K32" s="1" t="s">
        <v>294</v>
      </c>
      <c r="L32" s="1" t="s">
        <v>294</v>
      </c>
      <c r="M32" s="1" t="s">
        <v>187</v>
      </c>
      <c r="N32" s="1" t="s">
        <v>187</v>
      </c>
      <c r="O32" s="1" t="s">
        <v>177</v>
      </c>
      <c r="P32" s="1" t="s">
        <v>179</v>
      </c>
      <c r="Q32" s="1" t="s">
        <v>295</v>
      </c>
      <c r="R32" s="1" t="s">
        <v>181</v>
      </c>
      <c r="S32" s="1" t="s">
        <v>182</v>
      </c>
      <c r="T32" s="1" t="s">
        <v>183</v>
      </c>
    </row>
    <row r="33" s="1" customFormat="1" spans="1:20">
      <c r="A33" s="3">
        <v>16522325724</v>
      </c>
      <c r="B33" s="1" t="s">
        <v>296</v>
      </c>
      <c r="C33" s="1" t="s">
        <v>297</v>
      </c>
      <c r="D33" s="1" t="s">
        <v>298</v>
      </c>
      <c r="E33" s="1" t="s">
        <v>49</v>
      </c>
      <c r="F33" s="1" t="s">
        <v>169</v>
      </c>
      <c r="G33" s="1" t="s">
        <v>173</v>
      </c>
      <c r="H33" s="1" t="s">
        <v>174</v>
      </c>
      <c r="I33" s="1" t="s">
        <v>299</v>
      </c>
      <c r="J33" s="1" t="s">
        <v>176</v>
      </c>
      <c r="K33" s="1" t="s">
        <v>299</v>
      </c>
      <c r="L33" s="1" t="s">
        <v>299</v>
      </c>
      <c r="M33" s="1" t="s">
        <v>187</v>
      </c>
      <c r="N33" s="1" t="s">
        <v>187</v>
      </c>
      <c r="O33" s="1" t="s">
        <v>177</v>
      </c>
      <c r="P33" s="1" t="s">
        <v>179</v>
      </c>
      <c r="Q33" s="1" t="s">
        <v>300</v>
      </c>
      <c r="R33" s="1" t="s">
        <v>181</v>
      </c>
      <c r="S33" s="1" t="s">
        <v>182</v>
      </c>
      <c r="T33" s="1" t="s">
        <v>183</v>
      </c>
    </row>
    <row r="34" s="1" customFormat="1" spans="1:20">
      <c r="A34" s="3">
        <v>16520529209</v>
      </c>
      <c r="B34" s="1" t="s">
        <v>301</v>
      </c>
      <c r="C34" s="1" t="s">
        <v>302</v>
      </c>
      <c r="D34" s="1" t="s">
        <v>245</v>
      </c>
      <c r="E34" s="1" t="s">
        <v>46</v>
      </c>
      <c r="F34" s="1" t="s">
        <v>169</v>
      </c>
      <c r="G34" s="1" t="s">
        <v>173</v>
      </c>
      <c r="H34" s="1" t="s">
        <v>174</v>
      </c>
      <c r="I34" s="1" t="s">
        <v>303</v>
      </c>
      <c r="J34" s="1" t="s">
        <v>176</v>
      </c>
      <c r="K34" s="1" t="s">
        <v>303</v>
      </c>
      <c r="L34" s="1" t="s">
        <v>303</v>
      </c>
      <c r="M34" s="1" t="s">
        <v>187</v>
      </c>
      <c r="N34" s="1" t="s">
        <v>187</v>
      </c>
      <c r="O34" s="1" t="s">
        <v>177</v>
      </c>
      <c r="P34" s="1" t="s">
        <v>179</v>
      </c>
      <c r="Q34" s="1" t="s">
        <v>304</v>
      </c>
      <c r="R34" s="1" t="s">
        <v>181</v>
      </c>
      <c r="S34" s="1" t="s">
        <v>182</v>
      </c>
      <c r="T34" s="1" t="s">
        <v>183</v>
      </c>
    </row>
    <row r="35" s="1" customFormat="1" spans="1:20">
      <c r="A35" s="3">
        <v>16506030037</v>
      </c>
      <c r="B35" s="1" t="s">
        <v>305</v>
      </c>
      <c r="C35" s="1" t="s">
        <v>306</v>
      </c>
      <c r="D35" s="1" t="s">
        <v>307</v>
      </c>
      <c r="E35" s="1" t="s">
        <v>40</v>
      </c>
      <c r="F35" s="1" t="s">
        <v>169</v>
      </c>
      <c r="G35" s="1" t="s">
        <v>173</v>
      </c>
      <c r="H35" s="1" t="s">
        <v>174</v>
      </c>
      <c r="I35" s="1" t="s">
        <v>308</v>
      </c>
      <c r="J35" s="1" t="s">
        <v>176</v>
      </c>
      <c r="K35" s="1" t="s">
        <v>308</v>
      </c>
      <c r="L35" s="1" t="s">
        <v>308</v>
      </c>
      <c r="M35" s="1" t="s">
        <v>187</v>
      </c>
      <c r="N35" s="1" t="s">
        <v>187</v>
      </c>
      <c r="O35" s="1" t="s">
        <v>177</v>
      </c>
      <c r="P35" s="1" t="s">
        <v>179</v>
      </c>
      <c r="Q35" s="1" t="s">
        <v>309</v>
      </c>
      <c r="R35" s="1" t="s">
        <v>181</v>
      </c>
      <c r="S35" s="1" t="s">
        <v>182</v>
      </c>
      <c r="T35" s="1" t="s">
        <v>183</v>
      </c>
    </row>
    <row r="36" s="1" customFormat="1" spans="1:20">
      <c r="A36" s="3">
        <v>16488746878</v>
      </c>
      <c r="B36" s="1" t="s">
        <v>310</v>
      </c>
      <c r="C36" s="1" t="s">
        <v>311</v>
      </c>
      <c r="D36" s="1" t="s">
        <v>312</v>
      </c>
      <c r="E36" s="1" t="s">
        <v>30</v>
      </c>
      <c r="F36" s="1" t="s">
        <v>169</v>
      </c>
      <c r="G36" s="1" t="s">
        <v>173</v>
      </c>
      <c r="H36" s="1" t="s">
        <v>174</v>
      </c>
      <c r="I36" s="1" t="s">
        <v>313</v>
      </c>
      <c r="J36" s="1" t="s">
        <v>176</v>
      </c>
      <c r="K36" s="1" t="s">
        <v>313</v>
      </c>
      <c r="L36" s="1" t="s">
        <v>313</v>
      </c>
      <c r="M36" s="1" t="s">
        <v>187</v>
      </c>
      <c r="N36" s="1" t="s">
        <v>187</v>
      </c>
      <c r="O36" s="1" t="s">
        <v>177</v>
      </c>
      <c r="P36" s="1" t="s">
        <v>179</v>
      </c>
      <c r="Q36" s="1" t="s">
        <v>314</v>
      </c>
      <c r="R36" s="1" t="s">
        <v>181</v>
      </c>
      <c r="S36" s="1" t="s">
        <v>182</v>
      </c>
      <c r="T36" s="1" t="s">
        <v>183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2021-10-19T02:19:00Z</dcterms:created>
  <dcterms:modified xsi:type="dcterms:W3CDTF">2021-10-19T08:41:53Z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A1B4EB2E4F1B45CBBCF2CE558F6DA720</vt:lpwstr>
  </property>
  <property fmtid="{D5CDD505-2E9C-101B-9397-08002B2CF9AE}" pid="3" name="KSOProductBuildVer">
    <vt:lpwstr>2052-11.1.0.10938</vt:lpwstr>
  </property>
</Properties>
</file>