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<sst xmlns="http://schemas.openxmlformats.org/spreadsheetml/2006/main" count="1009" uniqueCount="292">
  <si>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</si>
  <si>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</si>
  <si>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</si>
  <si>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</si>
  <si>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</si>
  <si>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</si>
  <si>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</si>
  <si>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</si>
  <si>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</si>
  <si>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</si>
  <si>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</si>
  <si>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</si>
  <si>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</si>
  <si>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</si>
  <si>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</si>
  <si>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</si>
  <si>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</si>
  <si>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</si>
  <si>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</si>
  <si>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</si>
  <si>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</si>
  <si>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</si>
  <si>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</si>
  <si>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</si>
  <si>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</si>
  <si>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</si>
  <si>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</si>
  <si>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[天津]汉庭酒店(天津中北大道店)(71450592)</t>
  </si>
  <si>
    <t>双床房&lt;双人入住&gt;&lt;内宾&gt;&lt;预付&gt;&lt;双早&gt;</t>
  </si>
  <si>
    <t>CNY</t>
  </si>
  <si>
    <t>兰永国</t>
  </si>
  <si>
    <t>CA11323211020CNY</t>
  </si>
  <si>
    <t>未提现</t>
  </si>
  <si>
    <t>携程开票</t>
  </si>
  <si>
    <t>R3001121066127162001</t>
  </si>
  <si>
    <t>[广州]迎商酒店(广州淘金地铁站正佳环市中心店)(60982726)</t>
  </si>
  <si>
    <t>惠选大床房&lt;双人入住&gt;&lt;内宾&gt;&lt;预付&gt;&lt;无早&gt;</t>
  </si>
  <si>
    <t>蔡世民</t>
  </si>
  <si>
    <t>取消</t>
  </si>
  <si>
    <t>[上海]维也纳酒店(上海浦东新国际博览金桥店)(64199115)</t>
  </si>
  <si>
    <t>豪华三人房&lt;双人入住&gt;&lt;内宾&gt;&lt;预付&gt;&lt;双早&gt;</t>
  </si>
  <si>
    <t>陈玲玲</t>
  </si>
  <si>
    <t>[苏州]锦江之星(苏州宝带路地铁站店)(69030740)</t>
  </si>
  <si>
    <t>标准房B&lt;双人入住&gt;&lt;内宾&gt;&lt;预付&gt;&lt;无早&gt;</t>
  </si>
  <si>
    <t>刘兴艳</t>
  </si>
  <si>
    <t>[武汉]城市便捷酒店(武汉高铁众圆广场店)(71581861)</t>
  </si>
  <si>
    <t>商务大床房&lt;双人入住&gt;&lt;内宾&gt;&lt;预付&gt;&lt;无早&gt;</t>
  </si>
  <si>
    <t>刘浩</t>
  </si>
  <si>
    <t>[无锡]格林豪泰(无锡新区高铁站店)(69071344)</t>
  </si>
  <si>
    <t>家庭房&lt;双人入住&gt;&lt;内宾&gt;&lt;预付&gt;&lt;无早&gt;</t>
  </si>
  <si>
    <t>罗军艳</t>
  </si>
  <si>
    <t>[苏州]锦江之星(苏州石湖国际教育园店)(60986907)</t>
  </si>
  <si>
    <t>标准房A&lt;双人入住&gt;&lt;内宾&gt;&lt;预付&gt;&lt;无早&gt;</t>
  </si>
  <si>
    <t>张胜德</t>
  </si>
  <si>
    <t>[乌鲁木齐]IU酒店(乌鲁木齐铁路局西单商场地铁站店)(71498699)</t>
  </si>
  <si>
    <t>小U·超级大床房&lt;双人入住&gt;&lt;内宾&gt;&lt;预付&gt;&lt;无早&gt;</t>
  </si>
  <si>
    <t>王铎</t>
  </si>
  <si>
    <t>[梅州]梅州英思廷酒店(80612726)</t>
  </si>
  <si>
    <t>廷逸大床房&lt;内宾&gt;&lt;无早&gt;</t>
  </si>
  <si>
    <t>朱俊</t>
  </si>
  <si>
    <t>[重庆]城市便捷(重庆巴南万达广场店)(71583347)</t>
  </si>
  <si>
    <t>商务双床房&lt;双人入住&gt;&lt;内宾&gt;&lt;预付&gt;&lt;无早&gt;</t>
  </si>
  <si>
    <t>郭磊</t>
  </si>
  <si>
    <t>[上海]锦江都城经典上海南京路步行街外滩新城饭店(65847616)</t>
  </si>
  <si>
    <t>风雅商务房&lt;双人入住&gt;&lt;内宾&gt;&lt;预付&gt;&lt;无早&gt;</t>
  </si>
  <si>
    <t>朱晓莉</t>
  </si>
  <si>
    <t>[武汉]速8酒店(武汉欢乐谷店)(66087211)</t>
  </si>
  <si>
    <t>经济单人间(无窗)&lt;双人入住&gt;&lt;内宾&gt;&lt;预付&gt;&lt;无早&gt;</t>
  </si>
  <si>
    <t>王震</t>
  </si>
  <si>
    <t>[安顺]安顺豪生温泉度假酒店(80625373)</t>
  </si>
  <si>
    <t>轻奢大床房&lt;双人入住&gt;&lt;中宾&gt;&lt;日历房套餐高价值&gt;&lt;双早&gt;&lt;新酒店礼盒&gt;</t>
  </si>
  <si>
    <t>郑剑刚</t>
  </si>
  <si>
    <t>[上海]锦江之星风尚(上海南京路步行街福建中路店)(60982744)</t>
  </si>
  <si>
    <t>单人房A&lt;内宾&gt;&lt;双人入住&gt;&lt;预付&gt;&lt;无早&gt;</t>
  </si>
  <si>
    <t>张建</t>
  </si>
  <si>
    <t>肖绪木</t>
  </si>
  <si>
    <t>[济南]格林豪泰(济南高新区国际会展中心店)(60988634)</t>
  </si>
  <si>
    <t>高级大床房&lt;双人入住&gt;&lt;内宾&gt;&lt;预付&gt;&lt;无早&gt;</t>
  </si>
  <si>
    <t>罗清</t>
  </si>
  <si>
    <t>[深圳]维也纳国际酒店(深圳福田区景田店)(74989071)</t>
  </si>
  <si>
    <t>黄元忠,李宇飞,李苏</t>
  </si>
  <si>
    <t>[忻州]尚客优酒店(忻州人民医院店)(73295974)</t>
  </si>
  <si>
    <t>精品大床房&lt;双人入住&gt;&lt;内宾&gt;&lt;预付&gt;&lt;无早&gt;</t>
  </si>
  <si>
    <t>李茗爽</t>
  </si>
  <si>
    <t>[贵阳]贵阳溪山里酒店(80624984)</t>
  </si>
  <si>
    <t>高级大床房&lt;双人入住&gt;&lt;中宾&gt;&lt;双早&gt;</t>
  </si>
  <si>
    <t>蔡易城</t>
  </si>
  <si>
    <t>[临夏市]临夏骏怡连锁酒店(71989512)</t>
  </si>
  <si>
    <t>标准单人间&lt;双人入住&gt;&lt;内宾&gt;&lt;预付&gt;&lt;无早&gt;</t>
  </si>
  <si>
    <t>马金福</t>
  </si>
  <si>
    <t>[北京]布丁严选酒店(北京王府井店)(71637266)</t>
  </si>
  <si>
    <t>严选单人房&lt;双人入住&gt;&lt;内宾&gt;&lt;预付&gt;&lt;无早&gt;</t>
  </si>
  <si>
    <t>陈杰</t>
  </si>
  <si>
    <t>[海阳]派酒店(海阳汽车站商业中心店)(71570907)</t>
  </si>
  <si>
    <t>惠选双床房&lt;双人入住&gt;&lt;内宾&gt;&lt;预付&gt;&lt;无早&gt;</t>
  </si>
  <si>
    <t>贺凯凯</t>
  </si>
  <si>
    <t>行政大床房&lt;双人入住&gt;&lt;中宾&gt;&lt;日历房套餐高价值&gt;&lt;双早&gt;&lt;新酒店礼盒&gt;</t>
  </si>
  <si>
    <t>谭迪,范菊秋</t>
  </si>
  <si>
    <t>[太原]IU酒店(太原长风西街万象城店)(71451084)</t>
  </si>
  <si>
    <t>小U精致大床房&lt;双人入住&gt;&lt;内宾&gt;&lt;预付&gt;&lt;无早&gt;</t>
  </si>
  <si>
    <t>于兴隆</t>
  </si>
  <si>
    <t>[北京]北京昆泰嘉华酒店(54938430)</t>
  </si>
  <si>
    <t>豪华大床间&lt;双人入住&gt;&lt;内宾&gt;&lt;预付&gt;&lt;无早&gt;</t>
  </si>
  <si>
    <t>吴亚轲</t>
  </si>
  <si>
    <t>李彧</t>
  </si>
  <si>
    <t>[淄博]尚客优精选酒店(淄博张店区金晶大道万象汇店)(71990130)</t>
  </si>
  <si>
    <t>特惠大床房(无窗)&lt;双人入住&gt;&lt;内宾&gt;&lt;预付&gt;&lt;无早&gt;</t>
  </si>
  <si>
    <t>李晓宁</t>
  </si>
  <si>
    <t>[梅州]梅州印象田园酒店(57143074)</t>
  </si>
  <si>
    <t>豪华智能大床房&lt;双人入住&gt;&lt;内宾&gt;&lt;预付&gt;&lt;无早&gt;</t>
  </si>
  <si>
    <t>沈坚</t>
  </si>
  <si>
    <t>标准双床间&lt;双人入住&gt;&lt;中宾&gt;&lt;预付&gt;&lt;双早&gt;</t>
  </si>
  <si>
    <t>杨永清</t>
  </si>
  <si>
    <t>丰炜</t>
  </si>
  <si>
    <t>[文安]文安郝力克希尔顿启缤精选酒店(78103275)</t>
  </si>
  <si>
    <t>精选大床房&lt;双人入住&gt;&lt;内宾&gt;&lt;预付&gt;&lt;双早&gt;</t>
  </si>
  <si>
    <t>冯振</t>
  </si>
  <si>
    <t>[梅州]梅州麓湖山酒店(62500328)</t>
  </si>
  <si>
    <t>主楼标准双床房&lt;双床&gt;&lt;双人入住&gt;&lt;日历房套餐高价值&gt;&lt;双早&gt;&lt;新酒店礼盒&gt;</t>
  </si>
  <si>
    <t>李成娣</t>
  </si>
  <si>
    <t>[万年]格林联盟酒店(万年店)(70405073)</t>
  </si>
  <si>
    <t>大床房&lt;双人入住&gt;&lt;内宾&gt;&lt;预付&gt;&lt;无早&gt;</t>
  </si>
  <si>
    <t>左松松</t>
  </si>
  <si>
    <t>[安阳]骏怡连锁酒店（安阳师院店）(73273298)</t>
  </si>
  <si>
    <t>于洋</t>
  </si>
  <si>
    <t>陈海松</t>
  </si>
  <si>
    <t>兰·商务标准房A&lt;双人入住&gt;&lt;内宾&gt;&lt;预付&gt;&lt;无早&gt;</t>
  </si>
  <si>
    <t>冯翔宇</t>
  </si>
  <si>
    <t>，</t>
  </si>
  <si>
    <t>202110150949250025</t>
  </si>
  <si>
    <t>202110161157300022</t>
  </si>
  <si>
    <t>A211020101044481</t>
  </si>
  <si>
    <t>A211020101136481</t>
  </si>
  <si>
    <t>A211020101228481</t>
  </si>
  <si>
    <t>i211020100937 房集：1507.9元</t>
  </si>
  <si>
    <t>CNY / HKD 当前参考汇率: 1.218290241</t>
  </si>
  <si>
    <t>总计： 17355.78 CNY/
21144.38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</si>
  <si>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</si>
  <si>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</si>
  <si>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</si>
  <si>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</si>
  <si>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</si>
  <si>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</si>
  <si>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</si>
  <si>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</si>
  <si>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</si>
  <si>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</si>
  <si>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</si>
  <si>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</si>
  <si>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</si>
  <si>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</si>
  <si>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</si>
  <si>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</si>
  <si>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</si>
  <si>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2021-10-05</t>
  </si>
  <si>
    <t>2272996</t>
  </si>
  <si>
    <t>汉庭（天津中北大道店）</t>
  </si>
  <si>
    <t>2021-10-13</t>
  </si>
  <si>
    <t>2021-10-17</t>
  </si>
  <si>
    <t>退房日月结</t>
  </si>
  <si>
    <t>1190.72</t>
  </si>
  <si>
    <t>RMB</t>
  </si>
  <si>
    <t>0</t>
  </si>
  <si>
    <t>0.00</t>
  </si>
  <si>
    <t>携程汇智国内直连</t>
  </si>
  <si>
    <t>2021-10-05 08:39:25</t>
  </si>
  <si>
    <t>否</t>
  </si>
  <si>
    <t>汇智国际旅游发展有限公司</t>
  </si>
  <si>
    <t>直连</t>
  </si>
  <si>
    <t>2021-10-09</t>
  </si>
  <si>
    <t>2274839</t>
  </si>
  <si>
    <t>维也纳酒店(上海浦东新国际博览金桥店)</t>
  </si>
  <si>
    <t>2021-10-16</t>
  </si>
  <si>
    <t>563.41</t>
  </si>
  <si>
    <t>2021-10-09 14:49:03</t>
  </si>
  <si>
    <t>2274934</t>
  </si>
  <si>
    <t>锦江之星(苏州宝带路地铁站店)</t>
  </si>
  <si>
    <t>790.60</t>
  </si>
  <si>
    <t>2021-10-09 19:08:52</t>
  </si>
  <si>
    <t>2021-10-12</t>
  </si>
  <si>
    <t>2276245</t>
  </si>
  <si>
    <t>城市便捷酒店(武汉高铁众圆广场店)</t>
  </si>
  <si>
    <t>2021-10-15</t>
  </si>
  <si>
    <t>500.00</t>
  </si>
  <si>
    <t>2021-10-12 16:56:38</t>
  </si>
  <si>
    <t>2276734</t>
  </si>
  <si>
    <t>锦江之星(苏州石湖国际教育园店)</t>
  </si>
  <si>
    <t>312.68</t>
  </si>
  <si>
    <t>2021-10-13 15:32:02</t>
  </si>
  <si>
    <t>2021-10-14</t>
  </si>
  <si>
    <t>2277249</t>
  </si>
  <si>
    <t>IU酒店（乌鲁木齐铁路局西单商场地铁站店）</t>
  </si>
  <si>
    <t>459.26</t>
  </si>
  <si>
    <t>2021-10-14 12:19:27</t>
  </si>
  <si>
    <t>2277275</t>
  </si>
  <si>
    <t>梅州英思廷酒店</t>
  </si>
  <si>
    <t>486.30</t>
  </si>
  <si>
    <t>2021-10-14 13:07:23</t>
  </si>
  <si>
    <t>直采</t>
  </si>
  <si>
    <t>2277407</t>
  </si>
  <si>
    <t>城市便捷(重庆巴南万达广场店)</t>
  </si>
  <si>
    <t>367.26</t>
  </si>
  <si>
    <t>2021-10-14 18:48:02</t>
  </si>
  <si>
    <t>2277539</t>
  </si>
  <si>
    <t>锦江都城经典上海新城外滩酒店</t>
  </si>
  <si>
    <t>955.18</t>
  </si>
  <si>
    <t>2021-10-14 22:31:59</t>
  </si>
  <si>
    <t>2277546</t>
  </si>
  <si>
    <t>速8酒店(武汉欢乐谷店)</t>
  </si>
  <si>
    <t>118.74</t>
  </si>
  <si>
    <t>2021-10-14 22:45:58</t>
  </si>
  <si>
    <t>2277727</t>
  </si>
  <si>
    <t>锦江之星风尚(上海南京路步行街福建中路店)</t>
  </si>
  <si>
    <t>363.84</t>
  </si>
  <si>
    <t>2021-10-15 09:47:45</t>
  </si>
  <si>
    <t>2277855</t>
  </si>
  <si>
    <t>237.94</t>
  </si>
  <si>
    <t>2021-10-15 13:41:54</t>
  </si>
  <si>
    <t>2277944</t>
  </si>
  <si>
    <t>格林豪泰(济南高新区国际会展中心店)</t>
  </si>
  <si>
    <t>399.70</t>
  </si>
  <si>
    <t>2021-10-15 17:02:18</t>
  </si>
  <si>
    <t>2277948</t>
  </si>
  <si>
    <t>维也纳国际酒店(深圳景田店)</t>
  </si>
  <si>
    <t>3110.52</t>
  </si>
  <si>
    <t>2021-10-15 17:16:06</t>
  </si>
  <si>
    <t>2278202</t>
  </si>
  <si>
    <t>尚客优酒店(忻州人民医院店)</t>
  </si>
  <si>
    <t>135.30</t>
  </si>
  <si>
    <t>2021-10-15 23:17:30</t>
  </si>
  <si>
    <t>2278221</t>
  </si>
  <si>
    <t>贵阳溪山里酒店</t>
  </si>
  <si>
    <t>491.64</t>
  </si>
  <si>
    <t>2021-10-16 00:04:16</t>
  </si>
  <si>
    <t>2278293</t>
  </si>
  <si>
    <t>临夏骏怡连锁酒店</t>
  </si>
  <si>
    <t>111.73</t>
  </si>
  <si>
    <t>2021-10-16 02:20:29</t>
  </si>
  <si>
    <t>2278361</t>
  </si>
  <si>
    <t>布丁酒店（北京王府井店）</t>
  </si>
  <si>
    <t>204.42</t>
  </si>
  <si>
    <t>2021-10-16 07:14:41</t>
  </si>
  <si>
    <t>2278372</t>
  </si>
  <si>
    <t>派酒店（海阳汽车站商业中心店）</t>
  </si>
  <si>
    <t>125.86</t>
  </si>
  <si>
    <t>2021-10-16 07:28:23</t>
  </si>
  <si>
    <t>2278464</t>
  </si>
  <si>
    <t>IU酒店(太原长风西街万象城店)</t>
  </si>
  <si>
    <t>172.35</t>
  </si>
  <si>
    <t>2021-10-16 11:47:13</t>
  </si>
  <si>
    <t>2278466</t>
  </si>
  <si>
    <t>北京昆泰嘉华酒店</t>
  </si>
  <si>
    <t>708.99</t>
  </si>
  <si>
    <t>2021-10-16 11:49:47</t>
  </si>
  <si>
    <t>2278485</t>
  </si>
  <si>
    <t>2021-10-16 12:24:53</t>
  </si>
  <si>
    <t>2278489</t>
  </si>
  <si>
    <t>尚客优精选酒店(淄博张店区金晶大道万象汇店)</t>
  </si>
  <si>
    <t>109.68</t>
  </si>
  <si>
    <t>2021-10-16 12:30:00</t>
  </si>
  <si>
    <t>2278607</t>
  </si>
  <si>
    <t>梅州印象田园酒店</t>
  </si>
  <si>
    <t>276.47</t>
  </si>
  <si>
    <t>2021-10-16 16:18:26</t>
  </si>
  <si>
    <t>2278613</t>
  </si>
  <si>
    <t>886.66</t>
  </si>
  <si>
    <t>2021-10-16 16:21:20</t>
  </si>
  <si>
    <t>2278629</t>
  </si>
  <si>
    <t>127.25</t>
  </si>
  <si>
    <t>2021-10-16 16:51:10</t>
  </si>
  <si>
    <t>2278651</t>
  </si>
  <si>
    <t>文安郝力克希尔顿启缤精选酒店</t>
  </si>
  <si>
    <t>556.57</t>
  </si>
  <si>
    <t>2021-10-16 17:34:33</t>
  </si>
  <si>
    <t>2278654</t>
  </si>
  <si>
    <t>梅州麓湖山酒店</t>
  </si>
  <si>
    <t>330.20</t>
  </si>
  <si>
    <t>2021-10-16 17:45:49</t>
  </si>
  <si>
    <t>Saas酒店</t>
  </si>
  <si>
    <t>2278673</t>
  </si>
  <si>
    <t>格林联盟酒店（万年万昌大道店）</t>
  </si>
  <si>
    <t>123.62</t>
  </si>
  <si>
    <t>2021-10-16 18:09:25</t>
  </si>
  <si>
    <t>2278745</t>
  </si>
  <si>
    <t>骏怡连锁酒店（安阳师院店）</t>
  </si>
  <si>
    <t>134.28</t>
  </si>
  <si>
    <t>2021-10-16 20:36:38</t>
  </si>
  <si>
    <t>2278762</t>
  </si>
  <si>
    <t>2021-10-16 21:12:48</t>
  </si>
  <si>
    <t>2278795</t>
  </si>
  <si>
    <t>296.08</t>
  </si>
  <si>
    <t>2021-10-16 21:59:13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</si>
</sst>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16470013552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44482</v>
      </c>
      <c r="G2" s="5">
        <v>44486</v>
      </c>
      <c r="H2" s="4">
        <v>1</v>
      </c>
      <c r="I2" s="4">
        <v>4</v>
      </c>
      <c r="J2" s="4">
        <v>4</v>
      </c>
      <c r="K2" s="4" t="s">
        <v>29</v>
      </c>
      <c r="L2" s="4">
        <v>1190.72</v>
      </c>
      <c r="M2" s="4">
        <v>1190.72</v>
      </c>
      <c r="N2" s="4" t="s">
        <v>30</v>
      </c>
      <c r="O2" s="4" t="s">
        <v>31</v>
      </c>
      <c r="P2" s="4" t="s">
        <v>32</v>
      </c>
      <c r="Q2" s="4">
        <v>0</v>
      </c>
      <c r="R2" s="6">
        <v>44474</v>
      </c>
      <c r="S2" s="5">
        <v>44489</v>
      </c>
      <c r="T2" s="4" t="s">
        <v>33</v>
      </c>
      <c r="U2" s="4">
        <v>1190.72</v>
      </c>
      <c r="V2" s="4">
        <v>0</v>
      </c>
      <c r="W2" s="4">
        <v>0</v>
      </c>
      <c r="X2" s="4">
        <v>2272996</v>
      </c>
      <c r="Y2" s="4" t="s">
        <v>34</v>
      </c>
    </row>
    <row r="3" s="4" customFormat="1" spans="1:24">
      <c r="A3" s="4">
        <v>16494522055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44485</v>
      </c>
      <c r="G3" s="5">
        <v>44486</v>
      </c>
      <c r="H3" s="4">
        <v>1</v>
      </c>
      <c r="I3" s="4">
        <v>1</v>
      </c>
      <c r="J3" s="4">
        <v>1</v>
      </c>
      <c r="K3" s="4" t="s">
        <v>29</v>
      </c>
      <c r="L3" s="4">
        <v>294.51</v>
      </c>
      <c r="M3" s="4">
        <v>294.51</v>
      </c>
      <c r="N3" s="4" t="s">
        <v>37</v>
      </c>
      <c r="O3" s="4" t="s">
        <v>31</v>
      </c>
      <c r="P3" s="4" t="s">
        <v>32</v>
      </c>
      <c r="Q3" s="4">
        <v>0</v>
      </c>
      <c r="R3" s="6">
        <v>44477</v>
      </c>
      <c r="S3" s="5">
        <v>44489</v>
      </c>
      <c r="T3" s="4" t="s">
        <v>33</v>
      </c>
      <c r="U3" s="4">
        <v>294.51</v>
      </c>
      <c r="V3" s="4">
        <v>0</v>
      </c>
      <c r="W3" s="4">
        <v>0</v>
      </c>
      <c r="X3" s="4">
        <v>2274314</v>
      </c>
    </row>
    <row r="4" s="4" customFormat="1" spans="1:24">
      <c r="A4" s="4">
        <v>16494522055</v>
      </c>
      <c r="B4" s="4" t="s">
        <v>25</v>
      </c>
      <c r="C4" s="4" t="s">
        <v>38</v>
      </c>
      <c r="D4" s="4" t="s">
        <v>35</v>
      </c>
      <c r="E4" s="4" t="s">
        <v>36</v>
      </c>
      <c r="F4" s="5">
        <v>44485</v>
      </c>
      <c r="G4" s="5">
        <v>44486</v>
      </c>
      <c r="H4" s="4">
        <v>1</v>
      </c>
      <c r="I4" s="4">
        <v>1</v>
      </c>
      <c r="J4" s="4">
        <v>1</v>
      </c>
      <c r="K4" s="4" t="s">
        <v>29</v>
      </c>
      <c r="L4" s="4">
        <v>-294.51</v>
      </c>
      <c r="M4" s="4">
        <v>-294.51</v>
      </c>
      <c r="N4" s="4" t="s">
        <v>37</v>
      </c>
      <c r="O4" s="4" t="s">
        <v>31</v>
      </c>
      <c r="P4" s="4" t="s">
        <v>32</v>
      </c>
      <c r="Q4" s="4">
        <v>0</v>
      </c>
      <c r="R4" s="6">
        <v>44477</v>
      </c>
      <c r="S4" s="5">
        <v>44489</v>
      </c>
      <c r="T4" s="4" t="s">
        <v>33</v>
      </c>
      <c r="U4" s="4">
        <v>-294.51</v>
      </c>
      <c r="V4" s="4">
        <v>0</v>
      </c>
      <c r="W4" s="4">
        <v>0</v>
      </c>
      <c r="X4" s="4">
        <v>2274314</v>
      </c>
    </row>
    <row r="5" s="4" customFormat="1" spans="1:24">
      <c r="A5" s="4">
        <v>16503791257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44485</v>
      </c>
      <c r="G5" s="5">
        <v>44486</v>
      </c>
      <c r="H5" s="4">
        <v>1</v>
      </c>
      <c r="I5" s="4">
        <v>1</v>
      </c>
      <c r="J5" s="4">
        <v>1</v>
      </c>
      <c r="K5" s="4" t="s">
        <v>29</v>
      </c>
      <c r="L5" s="4">
        <v>563.41</v>
      </c>
      <c r="M5" s="4">
        <v>563.41</v>
      </c>
      <c r="N5" s="4" t="s">
        <v>41</v>
      </c>
      <c r="O5" s="4" t="s">
        <v>31</v>
      </c>
      <c r="P5" s="4" t="s">
        <v>32</v>
      </c>
      <c r="Q5" s="4">
        <v>0</v>
      </c>
      <c r="R5" s="6">
        <v>44478</v>
      </c>
      <c r="S5" s="5">
        <v>44489</v>
      </c>
      <c r="T5" s="4" t="s">
        <v>33</v>
      </c>
      <c r="U5" s="4">
        <v>563.41</v>
      </c>
      <c r="V5" s="4">
        <v>0</v>
      </c>
      <c r="W5" s="4">
        <v>0</v>
      </c>
      <c r="X5" s="4">
        <v>2274839</v>
      </c>
    </row>
    <row r="6" s="4" customFormat="1" spans="1:25">
      <c r="A6" s="4">
        <v>16505148693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44482</v>
      </c>
      <c r="G6" s="5">
        <v>44486</v>
      </c>
      <c r="H6" s="4">
        <v>1</v>
      </c>
      <c r="I6" s="4">
        <v>4</v>
      </c>
      <c r="J6" s="4">
        <v>4</v>
      </c>
      <c r="K6" s="4" t="s">
        <v>29</v>
      </c>
      <c r="L6" s="4">
        <v>790.6</v>
      </c>
      <c r="M6" s="4">
        <v>790.6</v>
      </c>
      <c r="N6" s="4" t="s">
        <v>44</v>
      </c>
      <c r="O6" s="4" t="s">
        <v>31</v>
      </c>
      <c r="P6" s="4" t="s">
        <v>32</v>
      </c>
      <c r="Q6" s="4">
        <v>0</v>
      </c>
      <c r="R6" s="6">
        <v>44478</v>
      </c>
      <c r="S6" s="5">
        <v>44489</v>
      </c>
      <c r="T6" s="4" t="s">
        <v>33</v>
      </c>
      <c r="U6" s="4">
        <v>790.6</v>
      </c>
      <c r="V6" s="4">
        <v>0</v>
      </c>
      <c r="W6" s="4">
        <v>0</v>
      </c>
      <c r="X6" s="4">
        <v>2274934</v>
      </c>
      <c r="Y6" s="4">
        <v>103931998014</v>
      </c>
    </row>
    <row r="7" s="4" customFormat="1" spans="1:23">
      <c r="A7" s="4">
        <v>16528874290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44484</v>
      </c>
      <c r="G7" s="5">
        <v>44486</v>
      </c>
      <c r="H7" s="4">
        <v>1</v>
      </c>
      <c r="I7" s="4">
        <v>2</v>
      </c>
      <c r="J7" s="4">
        <v>2</v>
      </c>
      <c r="K7" s="4" t="s">
        <v>29</v>
      </c>
      <c r="L7" s="4">
        <v>500</v>
      </c>
      <c r="M7" s="4">
        <v>500</v>
      </c>
      <c r="N7" s="4" t="s">
        <v>47</v>
      </c>
      <c r="O7" s="4" t="s">
        <v>31</v>
      </c>
      <c r="P7" s="4" t="s">
        <v>32</v>
      </c>
      <c r="Q7" s="4">
        <v>0</v>
      </c>
      <c r="R7" s="6">
        <v>44481</v>
      </c>
      <c r="S7" s="5">
        <v>44489</v>
      </c>
      <c r="T7" s="4" t="s">
        <v>33</v>
      </c>
      <c r="U7" s="4">
        <v>500</v>
      </c>
      <c r="V7" s="4">
        <v>0</v>
      </c>
      <c r="W7" s="4">
        <v>0</v>
      </c>
    </row>
    <row r="8" s="4" customFormat="1" spans="1:24">
      <c r="A8" s="4">
        <v>16529418362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44484</v>
      </c>
      <c r="G8" s="5">
        <v>44486</v>
      </c>
      <c r="H8" s="4">
        <v>1</v>
      </c>
      <c r="I8" s="4">
        <v>2</v>
      </c>
      <c r="J8" s="4">
        <v>2</v>
      </c>
      <c r="K8" s="4" t="s">
        <v>29</v>
      </c>
      <c r="L8" s="4">
        <v>475</v>
      </c>
      <c r="M8" s="4">
        <v>475</v>
      </c>
      <c r="N8" s="4" t="s">
        <v>50</v>
      </c>
      <c r="O8" s="4" t="s">
        <v>31</v>
      </c>
      <c r="P8" s="4" t="s">
        <v>32</v>
      </c>
      <c r="Q8" s="4">
        <v>0</v>
      </c>
      <c r="R8" s="6">
        <v>44481</v>
      </c>
      <c r="S8" s="5">
        <v>44489</v>
      </c>
      <c r="T8" s="4" t="s">
        <v>33</v>
      </c>
      <c r="U8" s="4">
        <v>475</v>
      </c>
      <c r="V8" s="4">
        <v>0</v>
      </c>
      <c r="W8" s="4">
        <v>0</v>
      </c>
      <c r="X8" s="4">
        <v>2276284</v>
      </c>
    </row>
    <row r="9" s="4" customFormat="1" spans="1:24">
      <c r="A9" s="4">
        <v>16529418362</v>
      </c>
      <c r="B9" s="4" t="s">
        <v>25</v>
      </c>
      <c r="C9" s="4" t="s">
        <v>38</v>
      </c>
      <c r="D9" s="4" t="s">
        <v>48</v>
      </c>
      <c r="E9" s="4" t="s">
        <v>49</v>
      </c>
      <c r="F9" s="5">
        <v>44484</v>
      </c>
      <c r="G9" s="5">
        <v>44486</v>
      </c>
      <c r="H9" s="4">
        <v>1</v>
      </c>
      <c r="I9" s="4">
        <v>2</v>
      </c>
      <c r="J9" s="4">
        <v>2</v>
      </c>
      <c r="K9" s="4" t="s">
        <v>29</v>
      </c>
      <c r="L9" s="4">
        <v>-475</v>
      </c>
      <c r="M9" s="4">
        <v>-475</v>
      </c>
      <c r="N9" s="4" t="s">
        <v>50</v>
      </c>
      <c r="O9" s="4" t="s">
        <v>31</v>
      </c>
      <c r="P9" s="4" t="s">
        <v>32</v>
      </c>
      <c r="Q9" s="4">
        <v>0</v>
      </c>
      <c r="R9" s="6">
        <v>44481</v>
      </c>
      <c r="S9" s="5">
        <v>44489</v>
      </c>
      <c r="T9" s="4" t="s">
        <v>33</v>
      </c>
      <c r="U9" s="4">
        <v>-475</v>
      </c>
      <c r="V9" s="4">
        <v>0</v>
      </c>
      <c r="W9" s="4">
        <v>0</v>
      </c>
      <c r="X9" s="4">
        <v>2276284</v>
      </c>
    </row>
    <row r="10" s="4" customFormat="1" spans="1:25">
      <c r="A10" s="4">
        <v>16537042660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44485</v>
      </c>
      <c r="G10" s="5">
        <v>44486</v>
      </c>
      <c r="H10" s="4">
        <v>1</v>
      </c>
      <c r="I10" s="4">
        <v>1</v>
      </c>
      <c r="J10" s="4">
        <v>1</v>
      </c>
      <c r="K10" s="4" t="s">
        <v>29</v>
      </c>
      <c r="L10" s="4">
        <v>312.68</v>
      </c>
      <c r="M10" s="4">
        <v>312.68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44482</v>
      </c>
      <c r="S10" s="5">
        <v>44489</v>
      </c>
      <c r="T10" s="4" t="s">
        <v>33</v>
      </c>
      <c r="U10" s="4">
        <v>312.68</v>
      </c>
      <c r="V10" s="4">
        <v>0</v>
      </c>
      <c r="W10" s="4">
        <v>0</v>
      </c>
      <c r="X10" s="4">
        <v>2276734</v>
      </c>
      <c r="Y10" s="4">
        <v>103942920484</v>
      </c>
    </row>
    <row r="11" s="4" customFormat="1" spans="1:25">
      <c r="A11" s="4">
        <v>16541454319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44484</v>
      </c>
      <c r="G11" s="5">
        <v>44486</v>
      </c>
      <c r="H11" s="4">
        <v>1</v>
      </c>
      <c r="I11" s="4">
        <v>2</v>
      </c>
      <c r="J11" s="4">
        <v>2</v>
      </c>
      <c r="K11" s="4" t="s">
        <v>29</v>
      </c>
      <c r="L11" s="4">
        <v>459.26</v>
      </c>
      <c r="M11" s="4">
        <v>459.26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44483</v>
      </c>
      <c r="S11" s="5">
        <v>44489</v>
      </c>
      <c r="T11" s="4" t="s">
        <v>33</v>
      </c>
      <c r="U11" s="4">
        <v>459.26</v>
      </c>
      <c r="V11" s="4">
        <v>0</v>
      </c>
      <c r="W11" s="4">
        <v>0</v>
      </c>
      <c r="X11" s="4">
        <v>2277249</v>
      </c>
      <c r="Y11" s="4">
        <v>103945391304</v>
      </c>
    </row>
    <row r="12" s="4" customFormat="1" spans="1:24">
      <c r="A12" s="4">
        <v>16541725208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44484</v>
      </c>
      <c r="G12" s="5">
        <v>44486</v>
      </c>
      <c r="H12" s="4">
        <v>1</v>
      </c>
      <c r="I12" s="4">
        <v>2</v>
      </c>
      <c r="J12" s="4">
        <v>2</v>
      </c>
      <c r="K12" s="4" t="s">
        <v>29</v>
      </c>
      <c r="L12" s="4">
        <v>486.3</v>
      </c>
      <c r="M12" s="4">
        <v>486.3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44483</v>
      </c>
      <c r="S12" s="5">
        <v>44489</v>
      </c>
      <c r="T12" s="4" t="s">
        <v>33</v>
      </c>
      <c r="U12" s="4">
        <v>486.3</v>
      </c>
      <c r="V12" s="4">
        <v>0</v>
      </c>
      <c r="W12" s="4">
        <v>0</v>
      </c>
      <c r="X12" s="4">
        <v>2277275</v>
      </c>
    </row>
    <row r="13" s="4" customFormat="1" spans="1:24">
      <c r="A13" s="4">
        <v>16547508333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44484</v>
      </c>
      <c r="G13" s="5">
        <v>44486</v>
      </c>
      <c r="H13" s="4">
        <v>1</v>
      </c>
      <c r="I13" s="4">
        <v>2</v>
      </c>
      <c r="J13" s="4">
        <v>2</v>
      </c>
      <c r="K13" s="4" t="s">
        <v>29</v>
      </c>
      <c r="L13" s="4">
        <v>367.26</v>
      </c>
      <c r="M13" s="4">
        <v>367.26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44483</v>
      </c>
      <c r="S13" s="5">
        <v>44489</v>
      </c>
      <c r="T13" s="4" t="s">
        <v>33</v>
      </c>
      <c r="U13" s="4">
        <v>367.26</v>
      </c>
      <c r="V13" s="4">
        <v>0</v>
      </c>
      <c r="W13" s="4">
        <v>0</v>
      </c>
      <c r="X13" s="4">
        <v>2277407</v>
      </c>
    </row>
    <row r="14" s="4" customFormat="1" spans="1:25">
      <c r="A14" s="4">
        <v>16548748464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44484</v>
      </c>
      <c r="G14" s="5">
        <v>44486</v>
      </c>
      <c r="H14" s="4">
        <v>1</v>
      </c>
      <c r="I14" s="4">
        <v>2</v>
      </c>
      <c r="J14" s="4">
        <v>2</v>
      </c>
      <c r="K14" s="4" t="s">
        <v>29</v>
      </c>
      <c r="L14" s="4">
        <v>955.18</v>
      </c>
      <c r="M14" s="4">
        <v>955.18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44483</v>
      </c>
      <c r="S14" s="5">
        <v>44489</v>
      </c>
      <c r="T14" s="4" t="s">
        <v>33</v>
      </c>
      <c r="U14" s="4">
        <v>955.18</v>
      </c>
      <c r="V14" s="4">
        <v>0</v>
      </c>
      <c r="W14" s="4">
        <v>0</v>
      </c>
      <c r="X14" s="4">
        <v>2277539</v>
      </c>
      <c r="Y14" s="4">
        <v>2110140090</v>
      </c>
    </row>
    <row r="15" s="4" customFormat="1" spans="1:24">
      <c r="A15" s="4">
        <v>16548811013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44485</v>
      </c>
      <c r="G15" s="5">
        <v>44486</v>
      </c>
      <c r="H15" s="4">
        <v>1</v>
      </c>
      <c r="I15" s="4">
        <v>1</v>
      </c>
      <c r="J15" s="4">
        <v>1</v>
      </c>
      <c r="K15" s="4" t="s">
        <v>29</v>
      </c>
      <c r="L15" s="4">
        <v>118.74</v>
      </c>
      <c r="M15" s="4">
        <v>118.74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44483</v>
      </c>
      <c r="S15" s="5">
        <v>44489</v>
      </c>
      <c r="T15" s="4" t="s">
        <v>33</v>
      </c>
      <c r="U15" s="4">
        <v>118.74</v>
      </c>
      <c r="V15" s="4">
        <v>0</v>
      </c>
      <c r="W15" s="4">
        <v>0</v>
      </c>
      <c r="X15" s="4">
        <v>2277546</v>
      </c>
    </row>
    <row r="16" s="4" customFormat="1" spans="1:23">
      <c r="A16" s="4">
        <v>16549872649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44484</v>
      </c>
      <c r="G16" s="5">
        <v>44486</v>
      </c>
      <c r="H16" s="4">
        <v>1</v>
      </c>
      <c r="I16" s="4">
        <v>2</v>
      </c>
      <c r="J16" s="4">
        <v>2</v>
      </c>
      <c r="K16" s="4" t="s">
        <v>29</v>
      </c>
      <c r="L16" s="4">
        <v>715.7</v>
      </c>
      <c r="M16" s="4">
        <v>715.7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44484</v>
      </c>
      <c r="S16" s="5">
        <v>44489</v>
      </c>
      <c r="T16" s="4" t="s">
        <v>33</v>
      </c>
      <c r="U16" s="4">
        <v>715.7</v>
      </c>
      <c r="V16" s="4">
        <v>0</v>
      </c>
      <c r="W16" s="4">
        <v>0</v>
      </c>
    </row>
    <row r="17" s="4" customFormat="1" spans="1:25">
      <c r="A17" s="4">
        <v>16549897348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44484</v>
      </c>
      <c r="G17" s="5">
        <v>44486</v>
      </c>
      <c r="H17" s="4">
        <v>1</v>
      </c>
      <c r="I17" s="4">
        <v>2</v>
      </c>
      <c r="J17" s="4">
        <v>2</v>
      </c>
      <c r="K17" s="4" t="s">
        <v>29</v>
      </c>
      <c r="L17" s="4">
        <v>363.84</v>
      </c>
      <c r="M17" s="4">
        <v>363.84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44484</v>
      </c>
      <c r="S17" s="5">
        <v>44489</v>
      </c>
      <c r="T17" s="4" t="s">
        <v>33</v>
      </c>
      <c r="U17" s="4">
        <v>363.84</v>
      </c>
      <c r="V17" s="4">
        <v>0</v>
      </c>
      <c r="W17" s="4">
        <v>0</v>
      </c>
      <c r="X17" s="4">
        <v>2277727</v>
      </c>
      <c r="Y17" s="4">
        <v>103948061604</v>
      </c>
    </row>
    <row r="18" s="4" customFormat="1" spans="1:24">
      <c r="A18" s="4">
        <v>16551116165</v>
      </c>
      <c r="B18" s="4" t="s">
        <v>25</v>
      </c>
      <c r="C18" s="4" t="s">
        <v>26</v>
      </c>
      <c r="D18" s="4" t="s">
        <v>66</v>
      </c>
      <c r="E18" s="4" t="s">
        <v>67</v>
      </c>
      <c r="F18" s="5">
        <v>44484</v>
      </c>
      <c r="G18" s="5">
        <v>44486</v>
      </c>
      <c r="H18" s="4">
        <v>1</v>
      </c>
      <c r="I18" s="4">
        <v>2</v>
      </c>
      <c r="J18" s="4">
        <v>2</v>
      </c>
      <c r="K18" s="4" t="s">
        <v>29</v>
      </c>
      <c r="L18" s="4">
        <v>237.94</v>
      </c>
      <c r="M18" s="4">
        <v>237.94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44484</v>
      </c>
      <c r="S18" s="5">
        <v>44489</v>
      </c>
      <c r="T18" s="4" t="s">
        <v>33</v>
      </c>
      <c r="U18" s="4">
        <v>237.94</v>
      </c>
      <c r="V18" s="4">
        <v>0</v>
      </c>
      <c r="W18" s="4">
        <v>0</v>
      </c>
      <c r="X18" s="4">
        <v>2277855</v>
      </c>
    </row>
    <row r="19" s="4" customFormat="1" spans="1:24">
      <c r="A19" s="4">
        <v>16558568920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44484</v>
      </c>
      <c r="G19" s="5">
        <v>44486</v>
      </c>
      <c r="H19" s="4">
        <v>1</v>
      </c>
      <c r="I19" s="4">
        <v>2</v>
      </c>
      <c r="J19" s="4">
        <v>2</v>
      </c>
      <c r="K19" s="4" t="s">
        <v>29</v>
      </c>
      <c r="L19" s="4">
        <v>399.7</v>
      </c>
      <c r="M19" s="4">
        <v>399.7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44484</v>
      </c>
      <c r="S19" s="5">
        <v>44489</v>
      </c>
      <c r="T19" s="4" t="s">
        <v>33</v>
      </c>
      <c r="U19" s="4">
        <v>399.7</v>
      </c>
      <c r="V19" s="4">
        <v>0</v>
      </c>
      <c r="W19" s="4">
        <v>0</v>
      </c>
      <c r="X19" s="4">
        <v>2277944</v>
      </c>
    </row>
    <row r="20" s="4" customFormat="1" spans="1:25">
      <c r="A20" s="4">
        <v>16558683094</v>
      </c>
      <c r="B20" s="4" t="s">
        <v>25</v>
      </c>
      <c r="C20" s="4" t="s">
        <v>26</v>
      </c>
      <c r="D20" s="4" t="s">
        <v>79</v>
      </c>
      <c r="E20" s="4" t="s">
        <v>61</v>
      </c>
      <c r="F20" s="5">
        <v>44484</v>
      </c>
      <c r="G20" s="5">
        <v>44486</v>
      </c>
      <c r="H20" s="4">
        <v>3</v>
      </c>
      <c r="I20" s="4">
        <v>2</v>
      </c>
      <c r="J20" s="4">
        <v>6</v>
      </c>
      <c r="K20" s="4" t="s">
        <v>29</v>
      </c>
      <c r="L20" s="4">
        <v>3110.52</v>
      </c>
      <c r="M20" s="4">
        <v>3110.52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44484</v>
      </c>
      <c r="S20" s="5">
        <v>44489</v>
      </c>
      <c r="T20" s="4" t="s">
        <v>33</v>
      </c>
      <c r="U20" s="4">
        <v>3110.52</v>
      </c>
      <c r="V20" s="4">
        <v>0</v>
      </c>
      <c r="W20" s="4">
        <v>0</v>
      </c>
      <c r="X20" s="4">
        <v>2277948</v>
      </c>
      <c r="Y20" s="4">
        <v>103949384824</v>
      </c>
    </row>
    <row r="21" s="4" customFormat="1" spans="1:24">
      <c r="A21" s="4">
        <v>16560933332</v>
      </c>
      <c r="B21" s="4" t="s">
        <v>25</v>
      </c>
      <c r="C21" s="4" t="s">
        <v>26</v>
      </c>
      <c r="D21" s="4" t="s">
        <v>81</v>
      </c>
      <c r="E21" s="4" t="s">
        <v>82</v>
      </c>
      <c r="F21" s="5">
        <v>44485</v>
      </c>
      <c r="G21" s="5">
        <v>44486</v>
      </c>
      <c r="H21" s="4">
        <v>1</v>
      </c>
      <c r="I21" s="4">
        <v>1</v>
      </c>
      <c r="J21" s="4">
        <v>1</v>
      </c>
      <c r="K21" s="4" t="s">
        <v>29</v>
      </c>
      <c r="L21" s="4">
        <v>135.3</v>
      </c>
      <c r="M21" s="4">
        <v>135.3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44484</v>
      </c>
      <c r="S21" s="5">
        <v>44489</v>
      </c>
      <c r="T21" s="4" t="s">
        <v>33</v>
      </c>
      <c r="U21" s="4">
        <v>135.3</v>
      </c>
      <c r="V21" s="4">
        <v>0</v>
      </c>
      <c r="W21" s="4">
        <v>0</v>
      </c>
      <c r="X21" s="4">
        <v>2278202</v>
      </c>
    </row>
    <row r="22" s="4" customFormat="1" spans="1:24">
      <c r="A22" s="4">
        <v>16561118404</v>
      </c>
      <c r="B22" s="4" t="s">
        <v>25</v>
      </c>
      <c r="C22" s="4" t="s">
        <v>26</v>
      </c>
      <c r="D22" s="4" t="s">
        <v>84</v>
      </c>
      <c r="E22" s="4" t="s">
        <v>85</v>
      </c>
      <c r="F22" s="5">
        <v>44485</v>
      </c>
      <c r="G22" s="5">
        <v>44486</v>
      </c>
      <c r="H22" s="4">
        <v>1</v>
      </c>
      <c r="I22" s="4">
        <v>1</v>
      </c>
      <c r="J22" s="4">
        <v>1</v>
      </c>
      <c r="K22" s="4" t="s">
        <v>29</v>
      </c>
      <c r="L22" s="4">
        <v>491.64</v>
      </c>
      <c r="M22" s="4">
        <v>491.64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44485</v>
      </c>
      <c r="S22" s="5">
        <v>44489</v>
      </c>
      <c r="T22" s="4" t="s">
        <v>33</v>
      </c>
      <c r="U22" s="4">
        <v>491.64</v>
      </c>
      <c r="V22" s="4">
        <v>0</v>
      </c>
      <c r="W22" s="4">
        <v>0</v>
      </c>
      <c r="X22" s="4">
        <v>2278221</v>
      </c>
    </row>
    <row r="23" s="4" customFormat="1" spans="1:24">
      <c r="A23" s="4">
        <v>16561423103</v>
      </c>
      <c r="B23" s="4" t="s">
        <v>25</v>
      </c>
      <c r="C23" s="4" t="s">
        <v>26</v>
      </c>
      <c r="D23" s="4" t="s">
        <v>87</v>
      </c>
      <c r="E23" s="4" t="s">
        <v>88</v>
      </c>
      <c r="F23" s="5">
        <v>44485</v>
      </c>
      <c r="G23" s="5">
        <v>44486</v>
      </c>
      <c r="H23" s="4">
        <v>1</v>
      </c>
      <c r="I23" s="4">
        <v>1</v>
      </c>
      <c r="J23" s="4">
        <v>1</v>
      </c>
      <c r="K23" s="4" t="s">
        <v>29</v>
      </c>
      <c r="L23" s="4">
        <v>111.73</v>
      </c>
      <c r="M23" s="4">
        <v>111.73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44485</v>
      </c>
      <c r="S23" s="5">
        <v>44489</v>
      </c>
      <c r="T23" s="4" t="s">
        <v>33</v>
      </c>
      <c r="U23" s="4">
        <v>111.73</v>
      </c>
      <c r="V23" s="4">
        <v>0</v>
      </c>
      <c r="W23" s="4">
        <v>0</v>
      </c>
      <c r="X23" s="4">
        <v>2278293</v>
      </c>
    </row>
    <row r="24" s="4" customFormat="1" spans="1:24">
      <c r="A24" s="4">
        <v>16561611672</v>
      </c>
      <c r="B24" s="4" t="s">
        <v>25</v>
      </c>
      <c r="C24" s="4" t="s">
        <v>26</v>
      </c>
      <c r="D24" s="4" t="s">
        <v>90</v>
      </c>
      <c r="E24" s="4" t="s">
        <v>91</v>
      </c>
      <c r="F24" s="5">
        <v>44485</v>
      </c>
      <c r="G24" s="5">
        <v>44486</v>
      </c>
      <c r="H24" s="4">
        <v>1</v>
      </c>
      <c r="I24" s="4">
        <v>1</v>
      </c>
      <c r="J24" s="4">
        <v>1</v>
      </c>
      <c r="K24" s="4" t="s">
        <v>29</v>
      </c>
      <c r="L24" s="4">
        <v>204.42</v>
      </c>
      <c r="M24" s="4">
        <v>204.42</v>
      </c>
      <c r="N24" s="4" t="s">
        <v>92</v>
      </c>
      <c r="O24" s="4" t="s">
        <v>31</v>
      </c>
      <c r="P24" s="4" t="s">
        <v>32</v>
      </c>
      <c r="Q24" s="4">
        <v>0</v>
      </c>
      <c r="R24" s="6">
        <v>44485</v>
      </c>
      <c r="S24" s="5">
        <v>44489</v>
      </c>
      <c r="T24" s="4" t="s">
        <v>33</v>
      </c>
      <c r="U24" s="4">
        <v>204.42</v>
      </c>
      <c r="V24" s="4">
        <v>0</v>
      </c>
      <c r="W24" s="4">
        <v>0</v>
      </c>
      <c r="X24" s="4">
        <v>2278361</v>
      </c>
    </row>
    <row r="25" s="4" customFormat="1" spans="1:25">
      <c r="A25" s="4">
        <v>16561630806</v>
      </c>
      <c r="B25" s="4" t="s">
        <v>25</v>
      </c>
      <c r="C25" s="4" t="s">
        <v>26</v>
      </c>
      <c r="D25" s="4" t="s">
        <v>93</v>
      </c>
      <c r="E25" s="4" t="s">
        <v>94</v>
      </c>
      <c r="F25" s="5">
        <v>44485</v>
      </c>
      <c r="G25" s="5">
        <v>44486</v>
      </c>
      <c r="H25" s="4">
        <v>1</v>
      </c>
      <c r="I25" s="4">
        <v>1</v>
      </c>
      <c r="J25" s="4">
        <v>1</v>
      </c>
      <c r="K25" s="4" t="s">
        <v>29</v>
      </c>
      <c r="L25" s="4">
        <v>125.86</v>
      </c>
      <c r="M25" s="4">
        <v>125.86</v>
      </c>
      <c r="N25" s="4" t="s">
        <v>95</v>
      </c>
      <c r="O25" s="4" t="s">
        <v>31</v>
      </c>
      <c r="P25" s="4" t="s">
        <v>32</v>
      </c>
      <c r="Q25" s="4">
        <v>0</v>
      </c>
      <c r="R25" s="6">
        <v>44485</v>
      </c>
      <c r="S25" s="5">
        <v>44489</v>
      </c>
      <c r="T25" s="4" t="s">
        <v>33</v>
      </c>
      <c r="U25" s="4">
        <v>125.86</v>
      </c>
      <c r="V25" s="4">
        <v>0</v>
      </c>
      <c r="W25" s="4">
        <v>0</v>
      </c>
      <c r="X25" s="4">
        <v>2278372</v>
      </c>
      <c r="Y25" s="4">
        <v>103951021244</v>
      </c>
    </row>
    <row r="26" s="4" customFormat="1" spans="1:23">
      <c r="A26" s="4">
        <v>16562511395</v>
      </c>
      <c r="B26" s="4" t="s">
        <v>25</v>
      </c>
      <c r="C26" s="4" t="s">
        <v>26</v>
      </c>
      <c r="D26" s="4" t="s">
        <v>69</v>
      </c>
      <c r="E26" s="4" t="s">
        <v>96</v>
      </c>
      <c r="F26" s="5">
        <v>44485</v>
      </c>
      <c r="G26" s="5">
        <v>44486</v>
      </c>
      <c r="H26" s="4">
        <v>2</v>
      </c>
      <c r="I26" s="4">
        <v>1</v>
      </c>
      <c r="J26" s="4">
        <v>2</v>
      </c>
      <c r="K26" s="4" t="s">
        <v>29</v>
      </c>
      <c r="L26" s="4">
        <v>792.2</v>
      </c>
      <c r="M26" s="4">
        <v>792.2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44485</v>
      </c>
      <c r="S26" s="5">
        <v>44489</v>
      </c>
      <c r="T26" s="4" t="s">
        <v>33</v>
      </c>
      <c r="U26" s="4">
        <v>792.2</v>
      </c>
      <c r="V26" s="4">
        <v>0</v>
      </c>
      <c r="W26" s="4">
        <v>0</v>
      </c>
    </row>
    <row r="27" s="4" customFormat="1" spans="1:25">
      <c r="A27" s="4">
        <v>16562548889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44485</v>
      </c>
      <c r="G27" s="5">
        <v>44486</v>
      </c>
      <c r="H27" s="4">
        <v>1</v>
      </c>
      <c r="I27" s="4">
        <v>1</v>
      </c>
      <c r="J27" s="4">
        <v>1</v>
      </c>
      <c r="K27" s="4" t="s">
        <v>29</v>
      </c>
      <c r="L27" s="4">
        <v>172.35</v>
      </c>
      <c r="M27" s="4">
        <v>172.35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44485</v>
      </c>
      <c r="S27" s="5">
        <v>44489</v>
      </c>
      <c r="T27" s="4" t="s">
        <v>33</v>
      </c>
      <c r="U27" s="4">
        <v>172.35</v>
      </c>
      <c r="V27" s="4">
        <v>0</v>
      </c>
      <c r="W27" s="4">
        <v>0</v>
      </c>
      <c r="X27" s="4">
        <v>2278464</v>
      </c>
      <c r="Y27" s="4">
        <v>103951600754</v>
      </c>
    </row>
    <row r="28" s="4" customFormat="1" spans="1:25">
      <c r="A28" s="4">
        <v>16562563445</v>
      </c>
      <c r="B28" s="4" t="s">
        <v>25</v>
      </c>
      <c r="C28" s="4" t="s">
        <v>26</v>
      </c>
      <c r="D28" s="4" t="s">
        <v>101</v>
      </c>
      <c r="E28" s="4" t="s">
        <v>102</v>
      </c>
      <c r="F28" s="5">
        <v>44485</v>
      </c>
      <c r="G28" s="5">
        <v>44486</v>
      </c>
      <c r="H28" s="4">
        <v>1</v>
      </c>
      <c r="I28" s="4">
        <v>1</v>
      </c>
      <c r="J28" s="4">
        <v>1</v>
      </c>
      <c r="K28" s="4" t="s">
        <v>29</v>
      </c>
      <c r="L28" s="4">
        <v>708.99</v>
      </c>
      <c r="M28" s="4">
        <v>708.99</v>
      </c>
      <c r="N28" s="4" t="s">
        <v>103</v>
      </c>
      <c r="O28" s="4" t="s">
        <v>31</v>
      </c>
      <c r="P28" s="4" t="s">
        <v>32</v>
      </c>
      <c r="Q28" s="4">
        <v>0</v>
      </c>
      <c r="R28" s="6">
        <v>44485</v>
      </c>
      <c r="S28" s="5">
        <v>44489</v>
      </c>
      <c r="T28" s="4" t="s">
        <v>33</v>
      </c>
      <c r="U28" s="4">
        <v>708.99</v>
      </c>
      <c r="V28" s="4">
        <v>0</v>
      </c>
      <c r="W28" s="4">
        <v>0</v>
      </c>
      <c r="X28" s="4">
        <v>2278466</v>
      </c>
      <c r="Y28" s="4">
        <v>2053041</v>
      </c>
    </row>
    <row r="29" s="4" customFormat="1" spans="1:25">
      <c r="A29" s="4">
        <v>16562766087</v>
      </c>
      <c r="B29" s="4" t="s">
        <v>25</v>
      </c>
      <c r="C29" s="4" t="s">
        <v>26</v>
      </c>
      <c r="D29" s="4" t="s">
        <v>101</v>
      </c>
      <c r="E29" s="4" t="s">
        <v>102</v>
      </c>
      <c r="F29" s="5">
        <v>44485</v>
      </c>
      <c r="G29" s="5">
        <v>44486</v>
      </c>
      <c r="H29" s="4">
        <v>1</v>
      </c>
      <c r="I29" s="4">
        <v>1</v>
      </c>
      <c r="J29" s="4">
        <v>1</v>
      </c>
      <c r="K29" s="4" t="s">
        <v>29</v>
      </c>
      <c r="L29" s="4">
        <v>708.99</v>
      </c>
      <c r="M29" s="4">
        <v>708.99</v>
      </c>
      <c r="N29" s="4" t="s">
        <v>104</v>
      </c>
      <c r="O29" s="4" t="s">
        <v>31</v>
      </c>
      <c r="P29" s="4" t="s">
        <v>32</v>
      </c>
      <c r="Q29" s="4">
        <v>0</v>
      </c>
      <c r="R29" s="6">
        <v>44485</v>
      </c>
      <c r="S29" s="5">
        <v>44489</v>
      </c>
      <c r="T29" s="4" t="s">
        <v>33</v>
      </c>
      <c r="U29" s="4">
        <v>708.99</v>
      </c>
      <c r="V29" s="4">
        <v>0</v>
      </c>
      <c r="W29" s="4">
        <v>0</v>
      </c>
      <c r="X29" s="4">
        <v>2278485</v>
      </c>
      <c r="Y29" s="4">
        <v>2053045</v>
      </c>
    </row>
    <row r="30" s="4" customFormat="1" spans="1:24">
      <c r="A30" s="4">
        <v>16562795861</v>
      </c>
      <c r="B30" s="4" t="s">
        <v>25</v>
      </c>
      <c r="C30" s="4" t="s">
        <v>26</v>
      </c>
      <c r="D30" s="4" t="s">
        <v>105</v>
      </c>
      <c r="E30" s="4" t="s">
        <v>106</v>
      </c>
      <c r="F30" s="5">
        <v>44485</v>
      </c>
      <c r="G30" s="5">
        <v>44486</v>
      </c>
      <c r="H30" s="4">
        <v>1</v>
      </c>
      <c r="I30" s="4">
        <v>1</v>
      </c>
      <c r="J30" s="4">
        <v>1</v>
      </c>
      <c r="K30" s="4" t="s">
        <v>29</v>
      </c>
      <c r="L30" s="4">
        <v>109.68</v>
      </c>
      <c r="M30" s="4">
        <v>109.68</v>
      </c>
      <c r="N30" s="4" t="s">
        <v>107</v>
      </c>
      <c r="O30" s="4" t="s">
        <v>31</v>
      </c>
      <c r="P30" s="4" t="s">
        <v>32</v>
      </c>
      <c r="Q30" s="4">
        <v>0</v>
      </c>
      <c r="R30" s="6">
        <v>44485</v>
      </c>
      <c r="S30" s="5">
        <v>44489</v>
      </c>
      <c r="T30" s="4" t="s">
        <v>33</v>
      </c>
      <c r="U30" s="4">
        <v>109.68</v>
      </c>
      <c r="V30" s="4">
        <v>0</v>
      </c>
      <c r="W30" s="4">
        <v>0</v>
      </c>
      <c r="X30" s="4">
        <v>2278489</v>
      </c>
    </row>
    <row r="31" s="4" customFormat="1" spans="1:23">
      <c r="A31" s="4">
        <v>16571269245</v>
      </c>
      <c r="B31" s="4" t="s">
        <v>25</v>
      </c>
      <c r="C31" s="4" t="s">
        <v>26</v>
      </c>
      <c r="D31" s="4" t="s">
        <v>108</v>
      </c>
      <c r="E31" s="4" t="s">
        <v>109</v>
      </c>
      <c r="F31" s="5">
        <v>44485</v>
      </c>
      <c r="G31" s="5">
        <v>44486</v>
      </c>
      <c r="H31" s="4">
        <v>1</v>
      </c>
      <c r="I31" s="4">
        <v>1</v>
      </c>
      <c r="J31" s="4">
        <v>1</v>
      </c>
      <c r="K31" s="4" t="s">
        <v>29</v>
      </c>
      <c r="L31" s="4">
        <v>276.47</v>
      </c>
      <c r="M31" s="4">
        <v>276.47</v>
      </c>
      <c r="N31" s="4" t="s">
        <v>110</v>
      </c>
      <c r="O31" s="4" t="s">
        <v>31</v>
      </c>
      <c r="P31" s="4" t="s">
        <v>32</v>
      </c>
      <c r="Q31" s="4">
        <v>0</v>
      </c>
      <c r="R31" s="6">
        <v>44485</v>
      </c>
      <c r="S31" s="5">
        <v>44489</v>
      </c>
      <c r="T31" s="4" t="s">
        <v>33</v>
      </c>
      <c r="U31" s="4">
        <v>276.47</v>
      </c>
      <c r="V31" s="4">
        <v>0</v>
      </c>
      <c r="W31" s="4">
        <v>0</v>
      </c>
    </row>
    <row r="32" s="4" customFormat="1" spans="1:25">
      <c r="A32" s="4">
        <v>16571322143</v>
      </c>
      <c r="B32" s="4" t="s">
        <v>25</v>
      </c>
      <c r="C32" s="4" t="s">
        <v>26</v>
      </c>
      <c r="D32" s="4" t="s">
        <v>101</v>
      </c>
      <c r="E32" s="4" t="s">
        <v>111</v>
      </c>
      <c r="F32" s="5">
        <v>44485</v>
      </c>
      <c r="G32" s="5">
        <v>44486</v>
      </c>
      <c r="H32" s="4">
        <v>1</v>
      </c>
      <c r="I32" s="4">
        <v>1</v>
      </c>
      <c r="J32" s="4">
        <v>1</v>
      </c>
      <c r="K32" s="4" t="s">
        <v>29</v>
      </c>
      <c r="L32" s="4">
        <v>886.66</v>
      </c>
      <c r="M32" s="4">
        <v>886.66</v>
      </c>
      <c r="N32" s="4" t="s">
        <v>112</v>
      </c>
      <c r="O32" s="4" t="s">
        <v>31</v>
      </c>
      <c r="P32" s="4" t="s">
        <v>32</v>
      </c>
      <c r="Q32" s="4">
        <v>0</v>
      </c>
      <c r="R32" s="6">
        <v>44485</v>
      </c>
      <c r="S32" s="5">
        <v>44489</v>
      </c>
      <c r="T32" s="4" t="s">
        <v>33</v>
      </c>
      <c r="U32" s="4">
        <v>886.66</v>
      </c>
      <c r="V32" s="4">
        <v>0</v>
      </c>
      <c r="W32" s="4">
        <v>0</v>
      </c>
      <c r="X32" s="4">
        <v>2278613</v>
      </c>
      <c r="Y32" s="4">
        <v>2053071</v>
      </c>
    </row>
    <row r="33" s="4" customFormat="1" spans="1:24">
      <c r="A33" s="4">
        <v>16571524833</v>
      </c>
      <c r="B33" s="4" t="s">
        <v>25</v>
      </c>
      <c r="C33" s="4" t="s">
        <v>26</v>
      </c>
      <c r="D33" s="4" t="s">
        <v>66</v>
      </c>
      <c r="E33" s="4" t="s">
        <v>67</v>
      </c>
      <c r="F33" s="5">
        <v>44485</v>
      </c>
      <c r="G33" s="5">
        <v>44486</v>
      </c>
      <c r="H33" s="4">
        <v>1</v>
      </c>
      <c r="I33" s="4">
        <v>1</v>
      </c>
      <c r="J33" s="4">
        <v>1</v>
      </c>
      <c r="K33" s="4" t="s">
        <v>29</v>
      </c>
      <c r="L33" s="4">
        <v>127.25</v>
      </c>
      <c r="M33" s="4">
        <v>127.25</v>
      </c>
      <c r="N33" s="4" t="s">
        <v>113</v>
      </c>
      <c r="O33" s="4" t="s">
        <v>31</v>
      </c>
      <c r="P33" s="4" t="s">
        <v>32</v>
      </c>
      <c r="Q33" s="4">
        <v>0</v>
      </c>
      <c r="R33" s="6">
        <v>44485</v>
      </c>
      <c r="S33" s="5">
        <v>44489</v>
      </c>
      <c r="T33" s="4" t="s">
        <v>33</v>
      </c>
      <c r="U33" s="4">
        <v>127.25</v>
      </c>
      <c r="V33" s="4">
        <v>0</v>
      </c>
      <c r="W33" s="4">
        <v>0</v>
      </c>
      <c r="X33" s="4">
        <v>2278629</v>
      </c>
    </row>
    <row r="34" s="4" customFormat="1" spans="1:23">
      <c r="A34" s="4">
        <v>16571833772</v>
      </c>
      <c r="B34" s="4" t="s">
        <v>25</v>
      </c>
      <c r="C34" s="4" t="s">
        <v>26</v>
      </c>
      <c r="D34" s="4" t="s">
        <v>114</v>
      </c>
      <c r="E34" s="4" t="s">
        <v>115</v>
      </c>
      <c r="F34" s="5">
        <v>44485</v>
      </c>
      <c r="G34" s="5">
        <v>44486</v>
      </c>
      <c r="H34" s="4">
        <v>1</v>
      </c>
      <c r="I34" s="4">
        <v>1</v>
      </c>
      <c r="J34" s="4">
        <v>1</v>
      </c>
      <c r="K34" s="4" t="s">
        <v>29</v>
      </c>
      <c r="L34" s="4">
        <v>556.57</v>
      </c>
      <c r="M34" s="4">
        <v>556.57</v>
      </c>
      <c r="N34" s="4" t="s">
        <v>116</v>
      </c>
      <c r="O34" s="4" t="s">
        <v>31</v>
      </c>
      <c r="P34" s="4" t="s">
        <v>32</v>
      </c>
      <c r="Q34" s="4">
        <v>0</v>
      </c>
      <c r="R34" s="6">
        <v>44485</v>
      </c>
      <c r="S34" s="5">
        <v>44489</v>
      </c>
      <c r="T34" s="4" t="s">
        <v>33</v>
      </c>
      <c r="U34" s="4">
        <v>556.57</v>
      </c>
      <c r="V34" s="4">
        <v>0</v>
      </c>
      <c r="W34" s="4">
        <v>0</v>
      </c>
    </row>
    <row r="35" s="4" customFormat="1" spans="1:24">
      <c r="A35" s="4">
        <v>16571872601</v>
      </c>
      <c r="B35" s="4" t="s">
        <v>25</v>
      </c>
      <c r="C35" s="4" t="s">
        <v>26</v>
      </c>
      <c r="D35" s="4" t="s">
        <v>117</v>
      </c>
      <c r="E35" s="4" t="s">
        <v>118</v>
      </c>
      <c r="F35" s="5">
        <v>44485</v>
      </c>
      <c r="G35" s="5">
        <v>44486</v>
      </c>
      <c r="H35" s="4">
        <v>1</v>
      </c>
      <c r="I35" s="4">
        <v>1</v>
      </c>
      <c r="J35" s="4">
        <v>1</v>
      </c>
      <c r="K35" s="4" t="s">
        <v>29</v>
      </c>
      <c r="L35" s="4">
        <v>330.2</v>
      </c>
      <c r="M35" s="4">
        <v>330.2</v>
      </c>
      <c r="N35" s="4" t="s">
        <v>119</v>
      </c>
      <c r="O35" s="4" t="s">
        <v>31</v>
      </c>
      <c r="P35" s="4" t="s">
        <v>32</v>
      </c>
      <c r="Q35" s="4">
        <v>0</v>
      </c>
      <c r="R35" s="6">
        <v>44485</v>
      </c>
      <c r="S35" s="5">
        <v>44489</v>
      </c>
      <c r="T35" s="4" t="s">
        <v>33</v>
      </c>
      <c r="U35" s="4">
        <v>330.2</v>
      </c>
      <c r="V35" s="4">
        <v>0</v>
      </c>
      <c r="W35" s="4">
        <v>0</v>
      </c>
      <c r="X35" s="4">
        <v>2278654</v>
      </c>
    </row>
    <row r="36" s="4" customFormat="1" spans="1:23">
      <c r="A36" s="4">
        <v>16572048471</v>
      </c>
      <c r="B36" s="4" t="s">
        <v>25</v>
      </c>
      <c r="C36" s="4" t="s">
        <v>26</v>
      </c>
      <c r="D36" s="4" t="s">
        <v>120</v>
      </c>
      <c r="E36" s="4" t="s">
        <v>121</v>
      </c>
      <c r="F36" s="5">
        <v>44485</v>
      </c>
      <c r="G36" s="5">
        <v>44486</v>
      </c>
      <c r="H36" s="4">
        <v>1</v>
      </c>
      <c r="I36" s="4">
        <v>1</v>
      </c>
      <c r="J36" s="4">
        <v>1</v>
      </c>
      <c r="K36" s="4" t="s">
        <v>29</v>
      </c>
      <c r="L36" s="4">
        <v>123.62</v>
      </c>
      <c r="M36" s="4">
        <v>123.62</v>
      </c>
      <c r="N36" s="4" t="s">
        <v>122</v>
      </c>
      <c r="O36" s="4" t="s">
        <v>31</v>
      </c>
      <c r="P36" s="4" t="s">
        <v>32</v>
      </c>
      <c r="Q36" s="4">
        <v>0</v>
      </c>
      <c r="R36" s="6">
        <v>44485</v>
      </c>
      <c r="S36" s="5">
        <v>44489</v>
      </c>
      <c r="T36" s="4" t="s">
        <v>33</v>
      </c>
      <c r="U36" s="4">
        <v>123.62</v>
      </c>
      <c r="V36" s="4">
        <v>0</v>
      </c>
      <c r="W36" s="4">
        <v>0</v>
      </c>
    </row>
    <row r="37" s="4" customFormat="1" spans="1:24">
      <c r="A37" s="4">
        <v>16572874099</v>
      </c>
      <c r="B37" s="4" t="s">
        <v>25</v>
      </c>
      <c r="C37" s="4" t="s">
        <v>26</v>
      </c>
      <c r="D37" s="4" t="s">
        <v>123</v>
      </c>
      <c r="E37" s="4" t="s">
        <v>61</v>
      </c>
      <c r="F37" s="5">
        <v>44485</v>
      </c>
      <c r="G37" s="5">
        <v>44486</v>
      </c>
      <c r="H37" s="4">
        <v>1</v>
      </c>
      <c r="I37" s="4">
        <v>1</v>
      </c>
      <c r="J37" s="4">
        <v>1</v>
      </c>
      <c r="K37" s="4" t="s">
        <v>29</v>
      </c>
      <c r="L37" s="4">
        <v>134.28</v>
      </c>
      <c r="M37" s="4">
        <v>134.28</v>
      </c>
      <c r="N37" s="4" t="s">
        <v>124</v>
      </c>
      <c r="O37" s="4" t="s">
        <v>31</v>
      </c>
      <c r="P37" s="4" t="s">
        <v>32</v>
      </c>
      <c r="Q37" s="4">
        <v>0</v>
      </c>
      <c r="R37" s="6">
        <v>44485</v>
      </c>
      <c r="S37" s="5">
        <v>44489</v>
      </c>
      <c r="T37" s="4" t="s">
        <v>33</v>
      </c>
      <c r="U37" s="4">
        <v>134.28</v>
      </c>
      <c r="V37" s="4">
        <v>0</v>
      </c>
      <c r="W37" s="4">
        <v>0</v>
      </c>
      <c r="X37" s="4">
        <v>2278745</v>
      </c>
    </row>
    <row r="38" s="4" customFormat="1" spans="1:25">
      <c r="A38" s="4">
        <v>16573071416</v>
      </c>
      <c r="B38" s="4" t="s">
        <v>25</v>
      </c>
      <c r="C38" s="4" t="s">
        <v>26</v>
      </c>
      <c r="D38" s="4" t="s">
        <v>84</v>
      </c>
      <c r="E38" s="4" t="s">
        <v>85</v>
      </c>
      <c r="F38" s="5">
        <v>44485</v>
      </c>
      <c r="G38" s="5">
        <v>44486</v>
      </c>
      <c r="H38" s="4">
        <v>1</v>
      </c>
      <c r="I38" s="4">
        <v>1</v>
      </c>
      <c r="J38" s="4">
        <v>1</v>
      </c>
      <c r="K38" s="4" t="s">
        <v>29</v>
      </c>
      <c r="L38" s="4">
        <v>491.64</v>
      </c>
      <c r="M38" s="4">
        <v>491.64</v>
      </c>
      <c r="N38" s="4" t="s">
        <v>125</v>
      </c>
      <c r="O38" s="4" t="s">
        <v>31</v>
      </c>
      <c r="P38" s="4" t="s">
        <v>32</v>
      </c>
      <c r="Q38" s="4">
        <v>0</v>
      </c>
      <c r="R38" s="6">
        <v>44485</v>
      </c>
      <c r="S38" s="5">
        <v>44489</v>
      </c>
      <c r="T38" s="4" t="s">
        <v>33</v>
      </c>
      <c r="U38" s="4">
        <v>491.64</v>
      </c>
      <c r="V38" s="4">
        <v>0</v>
      </c>
      <c r="W38" s="4">
        <v>0</v>
      </c>
      <c r="X38" s="4">
        <v>2278762</v>
      </c>
      <c r="Y38" s="4">
        <v>164674</v>
      </c>
    </row>
    <row r="39" s="4" customFormat="1" spans="1:25">
      <c r="A39" s="4">
        <v>16573317453</v>
      </c>
      <c r="B39" s="4" t="s">
        <v>25</v>
      </c>
      <c r="C39" s="4" t="s">
        <v>26</v>
      </c>
      <c r="D39" s="4" t="s">
        <v>42</v>
      </c>
      <c r="E39" s="4" t="s">
        <v>126</v>
      </c>
      <c r="F39" s="5">
        <v>44485</v>
      </c>
      <c r="G39" s="5">
        <v>44486</v>
      </c>
      <c r="H39" s="4">
        <v>1</v>
      </c>
      <c r="I39" s="4">
        <v>1</v>
      </c>
      <c r="J39" s="4">
        <v>1</v>
      </c>
      <c r="K39" s="4" t="s">
        <v>29</v>
      </c>
      <c r="L39" s="4">
        <v>296.08</v>
      </c>
      <c r="M39" s="4">
        <v>296.08</v>
      </c>
      <c r="N39" s="4" t="s">
        <v>127</v>
      </c>
      <c r="O39" s="4" t="s">
        <v>31</v>
      </c>
      <c r="P39" s="4" t="s">
        <v>32</v>
      </c>
      <c r="Q39" s="4">
        <v>0</v>
      </c>
      <c r="R39" s="6">
        <v>44485</v>
      </c>
      <c r="S39" s="5">
        <v>44489</v>
      </c>
      <c r="T39" s="4" t="s">
        <v>33</v>
      </c>
      <c r="U39" s="4">
        <v>296.08</v>
      </c>
      <c r="V39" s="4">
        <v>0</v>
      </c>
      <c r="W39" s="4">
        <v>0</v>
      </c>
      <c r="X39" s="4">
        <v>2278795</v>
      </c>
      <c r="Y39" s="4">
        <v>103953524114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9"/>
  <sheetViews>
    <sheetView tabSelected="1" topLeftCell="A11" workbookViewId="0">
      <selection activeCell="A44" sqref="A44:E49"/>
    </sheetView>
  </sheetViews>
  <sheetFormatPr defaultColWidth="9" defaultRowHeight="13.5"/>
  <cols>
    <col min="1" max="1" width="13.75" style="4" customWidth="1"/>
    <col min="2" max="3" width="11.5" style="4"/>
    <col min="4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128</v>
      </c>
    </row>
    <row r="2" s="4" customFormat="1" spans="1:9">
      <c r="A2" s="4">
        <v>16470013552</v>
      </c>
      <c r="B2" s="5">
        <v>44482</v>
      </c>
      <c r="C2" s="5">
        <v>44486</v>
      </c>
      <c r="D2" s="4">
        <v>1190.72</v>
      </c>
      <c r="E2" s="4" t="str">
        <f>VLOOKUP(A2,HOP!A:L,12,0)</f>
        <v>1190.72</v>
      </c>
      <c r="F2" s="4" t="str">
        <f>VLOOKUP(A2,HOP!A:C,3,0)</f>
        <v>2272996</v>
      </c>
      <c r="G2" s="4">
        <f>D2-E2</f>
        <v>0</v>
      </c>
      <c r="H2" s="4" t="str">
        <f>$H$1&amp;F2</f>
        <v>，2272996</v>
      </c>
      <c r="I2" s="4" t="str">
        <f>VLOOKUP(A2,HOP!A:T,20,0)</f>
        <v>直连</v>
      </c>
    </row>
    <row r="3" s="4" customFormat="1" hidden="1" spans="1:9">
      <c r="A3" s="4">
        <v>16494522055</v>
      </c>
      <c r="B3" s="5">
        <v>44485</v>
      </c>
      <c r="C3" s="5">
        <v>44486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spans="1:9">
      <c r="A4" s="4">
        <v>16503791257</v>
      </c>
      <c r="B4" s="5">
        <v>44485</v>
      </c>
      <c r="C4" s="5">
        <v>44486</v>
      </c>
      <c r="D4" s="4">
        <v>563.41</v>
      </c>
      <c r="E4" s="4" t="str">
        <f>VLOOKUP(A4,HOP!A:L,12,0)</f>
        <v>563.41</v>
      </c>
      <c r="F4" s="4" t="str">
        <f>VLOOKUP(A4,HOP!A:C,3,0)</f>
        <v>2274839</v>
      </c>
      <c r="G4" s="4">
        <f>D4-E4</f>
        <v>0</v>
      </c>
      <c r="H4" s="4" t="str">
        <f>$H$1&amp;F4</f>
        <v>，2274839</v>
      </c>
      <c r="I4" s="4" t="str">
        <f>VLOOKUP(A4,HOP!A:T,20,0)</f>
        <v>直连</v>
      </c>
    </row>
    <row r="5" s="4" customFormat="1" spans="1:9">
      <c r="A5" s="4">
        <v>16505148693</v>
      </c>
      <c r="B5" s="5">
        <v>44482</v>
      </c>
      <c r="C5" s="5">
        <v>44486</v>
      </c>
      <c r="D5" s="4">
        <v>790.6</v>
      </c>
      <c r="E5" s="4" t="str">
        <f>VLOOKUP(A5,HOP!A:L,12,0)</f>
        <v>790.60</v>
      </c>
      <c r="F5" s="4" t="str">
        <f>VLOOKUP(A5,HOP!A:C,3,0)</f>
        <v>2274934</v>
      </c>
      <c r="G5" s="4">
        <f>D5-E5</f>
        <v>0</v>
      </c>
      <c r="H5" s="4" t="str">
        <f>$H$1&amp;F5</f>
        <v>，2274934</v>
      </c>
      <c r="I5" s="4" t="str">
        <f>VLOOKUP(A5,HOP!A:T,20,0)</f>
        <v>直连</v>
      </c>
    </row>
    <row r="6" s="4" customFormat="1" spans="1:9">
      <c r="A6" s="4">
        <v>16528874290</v>
      </c>
      <c r="B6" s="5">
        <v>44484</v>
      </c>
      <c r="C6" s="5">
        <v>44486</v>
      </c>
      <c r="D6" s="4">
        <v>500</v>
      </c>
      <c r="E6" s="4" t="str">
        <f>VLOOKUP(A6,HOP!A:L,12,0)</f>
        <v>500.00</v>
      </c>
      <c r="F6" s="4" t="str">
        <f>VLOOKUP(A6,HOP!A:C,3,0)</f>
        <v>2276245</v>
      </c>
      <c r="G6" s="4">
        <f>D6-E6</f>
        <v>0</v>
      </c>
      <c r="H6" s="4" t="str">
        <f>$H$1&amp;F6</f>
        <v>，2276245</v>
      </c>
      <c r="I6" s="4" t="str">
        <f>VLOOKUP(A6,HOP!A:T,20,0)</f>
        <v>直连</v>
      </c>
    </row>
    <row r="7" s="4" customFormat="1" hidden="1" spans="1:9">
      <c r="A7" s="4">
        <v>16529418362</v>
      </c>
      <c r="B7" s="5">
        <v>44484</v>
      </c>
      <c r="C7" s="5">
        <v>44486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spans="1:9">
      <c r="A8" s="4">
        <v>16537042660</v>
      </c>
      <c r="B8" s="5">
        <v>44485</v>
      </c>
      <c r="C8" s="5">
        <v>44486</v>
      </c>
      <c r="D8" s="4">
        <v>312.68</v>
      </c>
      <c r="E8" s="4" t="str">
        <f>VLOOKUP(A8,HOP!A:L,12,0)</f>
        <v>312.68</v>
      </c>
      <c r="F8" s="4" t="str">
        <f>VLOOKUP(A8,HOP!A:C,3,0)</f>
        <v>2276734</v>
      </c>
      <c r="G8" s="4">
        <f t="shared" ref="G8:G37" si="0">D8-E8</f>
        <v>0</v>
      </c>
      <c r="H8" s="4" t="str">
        <f t="shared" ref="H8:H37" si="1">$H$1&amp;F8</f>
        <v>，2276734</v>
      </c>
      <c r="I8" s="4" t="str">
        <f>VLOOKUP(A8,HOP!A:T,20,0)</f>
        <v>直连</v>
      </c>
    </row>
    <row r="9" s="4" customFormat="1" spans="1:9">
      <c r="A9" s="4">
        <v>16541454319</v>
      </c>
      <c r="B9" s="5">
        <v>44484</v>
      </c>
      <c r="C9" s="5">
        <v>44486</v>
      </c>
      <c r="D9" s="4">
        <v>459.26</v>
      </c>
      <c r="E9" s="4" t="str">
        <f>VLOOKUP(A9,HOP!A:L,12,0)</f>
        <v>459.26</v>
      </c>
      <c r="F9" s="4" t="str">
        <f>VLOOKUP(A9,HOP!A:C,3,0)</f>
        <v>2277249</v>
      </c>
      <c r="G9" s="4">
        <f t="shared" si="0"/>
        <v>0</v>
      </c>
      <c r="H9" s="4" t="str">
        <f t="shared" si="1"/>
        <v>，2277249</v>
      </c>
      <c r="I9" s="4" t="str">
        <f>VLOOKUP(A9,HOP!A:T,20,0)</f>
        <v>直连</v>
      </c>
    </row>
    <row r="10" s="4" customFormat="1" spans="1:9">
      <c r="A10" s="4">
        <v>16541725208</v>
      </c>
      <c r="B10" s="5">
        <v>44484</v>
      </c>
      <c r="C10" s="5">
        <v>44486</v>
      </c>
      <c r="D10" s="4">
        <v>486.3</v>
      </c>
      <c r="E10" s="4" t="str">
        <f>VLOOKUP(A10,HOP!A:L,12,0)</f>
        <v>486.30</v>
      </c>
      <c r="F10" s="4" t="str">
        <f>VLOOKUP(A10,HOP!A:C,3,0)</f>
        <v>2277275</v>
      </c>
      <c r="G10" s="4">
        <f t="shared" si="0"/>
        <v>0</v>
      </c>
      <c r="H10" s="4" t="str">
        <f t="shared" si="1"/>
        <v>，2277275</v>
      </c>
      <c r="I10" s="4" t="str">
        <f>VLOOKUP(A10,HOP!A:T,20,0)</f>
        <v>直采</v>
      </c>
    </row>
    <row r="11" s="4" customFormat="1" spans="1:9">
      <c r="A11" s="4">
        <v>16547508333</v>
      </c>
      <c r="B11" s="5">
        <v>44484</v>
      </c>
      <c r="C11" s="5">
        <v>44486</v>
      </c>
      <c r="D11" s="4">
        <v>367.26</v>
      </c>
      <c r="E11" s="4" t="str">
        <f>VLOOKUP(A11,HOP!A:L,12,0)</f>
        <v>367.26</v>
      </c>
      <c r="F11" s="4" t="str">
        <f>VLOOKUP(A11,HOP!A:C,3,0)</f>
        <v>2277407</v>
      </c>
      <c r="G11" s="4">
        <f t="shared" si="0"/>
        <v>0</v>
      </c>
      <c r="H11" s="4" t="str">
        <f t="shared" si="1"/>
        <v>，2277407</v>
      </c>
      <c r="I11" s="4" t="str">
        <f>VLOOKUP(A11,HOP!A:T,20,0)</f>
        <v>直连</v>
      </c>
    </row>
    <row r="12" s="4" customFormat="1" spans="1:9">
      <c r="A12" s="4">
        <v>16548748464</v>
      </c>
      <c r="B12" s="5">
        <v>44484</v>
      </c>
      <c r="C12" s="5">
        <v>44486</v>
      </c>
      <c r="D12" s="4">
        <v>955.18</v>
      </c>
      <c r="E12" s="4" t="str">
        <f>VLOOKUP(A12,HOP!A:L,12,0)</f>
        <v>955.18</v>
      </c>
      <c r="F12" s="4" t="str">
        <f>VLOOKUP(A12,HOP!A:C,3,0)</f>
        <v>2277539</v>
      </c>
      <c r="G12" s="4">
        <f t="shared" si="0"/>
        <v>0</v>
      </c>
      <c r="H12" s="4" t="str">
        <f t="shared" si="1"/>
        <v>，2277539</v>
      </c>
      <c r="I12" s="4" t="str">
        <f>VLOOKUP(A12,HOP!A:T,20,0)</f>
        <v>直连</v>
      </c>
    </row>
    <row r="13" s="4" customFormat="1" spans="1:9">
      <c r="A13" s="4">
        <v>16548811013</v>
      </c>
      <c r="B13" s="5">
        <v>44485</v>
      </c>
      <c r="C13" s="5">
        <v>44486</v>
      </c>
      <c r="D13" s="4">
        <v>118.74</v>
      </c>
      <c r="E13" s="4" t="str">
        <f>VLOOKUP(A13,HOP!A:L,12,0)</f>
        <v>118.74</v>
      </c>
      <c r="F13" s="4" t="str">
        <f>VLOOKUP(A13,HOP!A:C,3,0)</f>
        <v>2277546</v>
      </c>
      <c r="G13" s="4">
        <f t="shared" si="0"/>
        <v>0</v>
      </c>
      <c r="H13" s="4" t="str">
        <f t="shared" si="1"/>
        <v>，2277546</v>
      </c>
      <c r="I13" s="4" t="str">
        <f>VLOOKUP(A13,HOP!A:T,20,0)</f>
        <v>直连</v>
      </c>
    </row>
    <row r="14" s="4" customFormat="1" hidden="1" spans="1:10">
      <c r="A14" s="4">
        <v>16549872649</v>
      </c>
      <c r="B14" s="5">
        <v>44484</v>
      </c>
      <c r="C14" s="5">
        <v>44486</v>
      </c>
      <c r="D14" s="4">
        <v>715.7</v>
      </c>
      <c r="E14" s="4">
        <v>715.7</v>
      </c>
      <c r="F14" s="7" t="s">
        <v>129</v>
      </c>
      <c r="G14" s="4">
        <f t="shared" si="0"/>
        <v>0</v>
      </c>
      <c r="H14" s="4" t="str">
        <f t="shared" si="1"/>
        <v>，202110150949250025</v>
      </c>
      <c r="I14" s="4" t="e">
        <f>VLOOKUP(A14,HOP!A:T,20,0)</f>
        <v>#N/A</v>
      </c>
      <c r="J14" s="4">
        <v>10.15</v>
      </c>
    </row>
    <row r="15" s="4" customFormat="1" spans="1:9">
      <c r="A15" s="4">
        <v>16549897348</v>
      </c>
      <c r="B15" s="5">
        <v>44484</v>
      </c>
      <c r="C15" s="5">
        <v>44486</v>
      </c>
      <c r="D15" s="4">
        <v>363.84</v>
      </c>
      <c r="E15" s="4" t="str">
        <f>VLOOKUP(A15,HOP!A:L,12,0)</f>
        <v>363.84</v>
      </c>
      <c r="F15" s="4" t="str">
        <f>VLOOKUP(A15,HOP!A:C,3,0)</f>
        <v>2277727</v>
      </c>
      <c r="G15" s="4">
        <f t="shared" si="0"/>
        <v>0</v>
      </c>
      <c r="H15" s="4" t="str">
        <f t="shared" si="1"/>
        <v>，2277727</v>
      </c>
      <c r="I15" s="4" t="str">
        <f>VLOOKUP(A15,HOP!A:T,20,0)</f>
        <v>直连</v>
      </c>
    </row>
    <row r="16" s="4" customFormat="1" spans="1:9">
      <c r="A16" s="4">
        <v>16551116165</v>
      </c>
      <c r="B16" s="5">
        <v>44484</v>
      </c>
      <c r="C16" s="5">
        <v>44486</v>
      </c>
      <c r="D16" s="4">
        <v>237.94</v>
      </c>
      <c r="E16" s="4" t="str">
        <f>VLOOKUP(A16,HOP!A:L,12,0)</f>
        <v>237.94</v>
      </c>
      <c r="F16" s="4" t="str">
        <f>VLOOKUP(A16,HOP!A:C,3,0)</f>
        <v>2277855</v>
      </c>
      <c r="G16" s="4">
        <f t="shared" si="0"/>
        <v>0</v>
      </c>
      <c r="H16" s="4" t="str">
        <f t="shared" si="1"/>
        <v>，2277855</v>
      </c>
      <c r="I16" s="4" t="str">
        <f>VLOOKUP(A16,HOP!A:T,20,0)</f>
        <v>直连</v>
      </c>
    </row>
    <row r="17" s="4" customFormat="1" spans="1:9">
      <c r="A17" s="4">
        <v>16558568920</v>
      </c>
      <c r="B17" s="5">
        <v>44484</v>
      </c>
      <c r="C17" s="5">
        <v>44486</v>
      </c>
      <c r="D17" s="4">
        <v>399.7</v>
      </c>
      <c r="E17" s="4" t="str">
        <f>VLOOKUP(A17,HOP!A:L,12,0)</f>
        <v>399.70</v>
      </c>
      <c r="F17" s="4" t="str">
        <f>VLOOKUP(A17,HOP!A:C,3,0)</f>
        <v>2277944</v>
      </c>
      <c r="G17" s="4">
        <f t="shared" si="0"/>
        <v>0</v>
      </c>
      <c r="H17" s="4" t="str">
        <f t="shared" si="1"/>
        <v>，2277944</v>
      </c>
      <c r="I17" s="4" t="str">
        <f>VLOOKUP(A17,HOP!A:T,20,0)</f>
        <v>直连</v>
      </c>
    </row>
    <row r="18" s="4" customFormat="1" spans="1:9">
      <c r="A18" s="4">
        <v>16558683094</v>
      </c>
      <c r="B18" s="5">
        <v>44484</v>
      </c>
      <c r="C18" s="5">
        <v>44486</v>
      </c>
      <c r="D18" s="4">
        <v>3110.52</v>
      </c>
      <c r="E18" s="4" t="str">
        <f>VLOOKUP(A18,HOP!A:L,12,0)</f>
        <v>3110.52</v>
      </c>
      <c r="F18" s="4" t="str">
        <f>VLOOKUP(A18,HOP!A:C,3,0)</f>
        <v>2277948</v>
      </c>
      <c r="G18" s="4">
        <f t="shared" si="0"/>
        <v>0</v>
      </c>
      <c r="H18" s="4" t="str">
        <f t="shared" si="1"/>
        <v>，2277948</v>
      </c>
      <c r="I18" s="4" t="str">
        <f>VLOOKUP(A18,HOP!A:T,20,0)</f>
        <v>直连</v>
      </c>
    </row>
    <row r="19" s="4" customFormat="1" spans="1:9">
      <c r="A19" s="4">
        <v>16560933332</v>
      </c>
      <c r="B19" s="5">
        <v>44485</v>
      </c>
      <c r="C19" s="5">
        <v>44486</v>
      </c>
      <c r="D19" s="4">
        <v>135.3</v>
      </c>
      <c r="E19" s="4" t="str">
        <f>VLOOKUP(A19,HOP!A:L,12,0)</f>
        <v>135.30</v>
      </c>
      <c r="F19" s="4" t="str">
        <f>VLOOKUP(A19,HOP!A:C,3,0)</f>
        <v>2278202</v>
      </c>
      <c r="G19" s="4">
        <f t="shared" si="0"/>
        <v>0</v>
      </c>
      <c r="H19" s="4" t="str">
        <f t="shared" si="1"/>
        <v>，2278202</v>
      </c>
      <c r="I19" s="4" t="str">
        <f>VLOOKUP(A19,HOP!A:T,20,0)</f>
        <v>直连</v>
      </c>
    </row>
    <row r="20" s="4" customFormat="1" spans="1:9">
      <c r="A20" s="4">
        <v>16561118404</v>
      </c>
      <c r="B20" s="5">
        <v>44485</v>
      </c>
      <c r="C20" s="5">
        <v>44486</v>
      </c>
      <c r="D20" s="4">
        <v>491.64</v>
      </c>
      <c r="E20" s="4" t="str">
        <f>VLOOKUP(A20,HOP!A:L,12,0)</f>
        <v>491.64</v>
      </c>
      <c r="F20" s="4" t="str">
        <f>VLOOKUP(A20,HOP!A:C,3,0)</f>
        <v>2278221</v>
      </c>
      <c r="G20" s="4">
        <f t="shared" si="0"/>
        <v>0</v>
      </c>
      <c r="H20" s="4" t="str">
        <f t="shared" si="1"/>
        <v>，2278221</v>
      </c>
      <c r="I20" s="4" t="str">
        <f>VLOOKUP(A20,HOP!A:T,20,0)</f>
        <v>直采</v>
      </c>
    </row>
    <row r="21" s="4" customFormat="1" spans="1:9">
      <c r="A21" s="4">
        <v>16561423103</v>
      </c>
      <c r="B21" s="5">
        <v>44485</v>
      </c>
      <c r="C21" s="5">
        <v>44486</v>
      </c>
      <c r="D21" s="4">
        <v>111.73</v>
      </c>
      <c r="E21" s="4" t="str">
        <f>VLOOKUP(A21,HOP!A:L,12,0)</f>
        <v>111.73</v>
      </c>
      <c r="F21" s="4" t="str">
        <f>VLOOKUP(A21,HOP!A:C,3,0)</f>
        <v>2278293</v>
      </c>
      <c r="G21" s="4">
        <f t="shared" si="0"/>
        <v>0</v>
      </c>
      <c r="H21" s="4" t="str">
        <f t="shared" si="1"/>
        <v>，2278293</v>
      </c>
      <c r="I21" s="4" t="str">
        <f>VLOOKUP(A21,HOP!A:T,20,0)</f>
        <v>直连</v>
      </c>
    </row>
    <row r="22" s="4" customFormat="1" spans="1:9">
      <c r="A22" s="4">
        <v>16561611672</v>
      </c>
      <c r="B22" s="5">
        <v>44485</v>
      </c>
      <c r="C22" s="5">
        <v>44486</v>
      </c>
      <c r="D22" s="4">
        <v>204.42</v>
      </c>
      <c r="E22" s="4" t="str">
        <f>VLOOKUP(A22,HOP!A:L,12,0)</f>
        <v>204.42</v>
      </c>
      <c r="F22" s="4" t="str">
        <f>VLOOKUP(A22,HOP!A:C,3,0)</f>
        <v>2278361</v>
      </c>
      <c r="G22" s="4">
        <f t="shared" si="0"/>
        <v>0</v>
      </c>
      <c r="H22" s="4" t="str">
        <f t="shared" si="1"/>
        <v>，2278361</v>
      </c>
      <c r="I22" s="4" t="str">
        <f>VLOOKUP(A22,HOP!A:T,20,0)</f>
        <v>直连</v>
      </c>
    </row>
    <row r="23" s="4" customFormat="1" spans="1:9">
      <c r="A23" s="4">
        <v>16561630806</v>
      </c>
      <c r="B23" s="5">
        <v>44485</v>
      </c>
      <c r="C23" s="5">
        <v>44486</v>
      </c>
      <c r="D23" s="4">
        <v>125.86</v>
      </c>
      <c r="E23" s="4" t="str">
        <f>VLOOKUP(A23,HOP!A:L,12,0)</f>
        <v>125.86</v>
      </c>
      <c r="F23" s="4" t="str">
        <f>VLOOKUP(A23,HOP!A:C,3,0)</f>
        <v>2278372</v>
      </c>
      <c r="G23" s="4">
        <f t="shared" si="0"/>
        <v>0</v>
      </c>
      <c r="H23" s="4" t="str">
        <f t="shared" si="1"/>
        <v>，2278372</v>
      </c>
      <c r="I23" s="4" t="str">
        <f>VLOOKUP(A23,HOP!A:T,20,0)</f>
        <v>直连</v>
      </c>
    </row>
    <row r="24" s="4" customFormat="1" hidden="1" spans="1:10">
      <c r="A24" s="4">
        <v>16562511395</v>
      </c>
      <c r="B24" s="5">
        <v>44485</v>
      </c>
      <c r="C24" s="5">
        <v>44486</v>
      </c>
      <c r="D24" s="4">
        <v>792.2</v>
      </c>
      <c r="E24" s="4">
        <v>792.2</v>
      </c>
      <c r="F24" s="7" t="s">
        <v>130</v>
      </c>
      <c r="G24" s="4">
        <f t="shared" si="0"/>
        <v>0</v>
      </c>
      <c r="H24" s="4" t="str">
        <f t="shared" si="1"/>
        <v>，202110161157300022</v>
      </c>
      <c r="I24" s="4" t="e">
        <f>VLOOKUP(A24,HOP!A:T,20,0)</f>
        <v>#N/A</v>
      </c>
      <c r="J24" s="4">
        <v>10.16</v>
      </c>
    </row>
    <row r="25" s="4" customFormat="1" spans="1:9">
      <c r="A25" s="4">
        <v>16562548889</v>
      </c>
      <c r="B25" s="5">
        <v>44485</v>
      </c>
      <c r="C25" s="5">
        <v>44486</v>
      </c>
      <c r="D25" s="4">
        <v>172.35</v>
      </c>
      <c r="E25" s="4" t="str">
        <f>VLOOKUP(A25,HOP!A:L,12,0)</f>
        <v>172.35</v>
      </c>
      <c r="F25" s="4" t="str">
        <f>VLOOKUP(A25,HOP!A:C,3,0)</f>
        <v>2278464</v>
      </c>
      <c r="G25" s="4">
        <f t="shared" si="0"/>
        <v>0</v>
      </c>
      <c r="H25" s="4" t="str">
        <f t="shared" si="1"/>
        <v>，2278464</v>
      </c>
      <c r="I25" s="4" t="str">
        <f>VLOOKUP(A25,HOP!A:T,20,0)</f>
        <v>直连</v>
      </c>
    </row>
    <row r="26" s="4" customFormat="1" spans="1:9">
      <c r="A26" s="4">
        <v>16562563445</v>
      </c>
      <c r="B26" s="5">
        <v>44485</v>
      </c>
      <c r="C26" s="5">
        <v>44486</v>
      </c>
      <c r="D26" s="4">
        <v>708.99</v>
      </c>
      <c r="E26" s="4" t="str">
        <f>VLOOKUP(A26,HOP!A:L,12,0)</f>
        <v>708.99</v>
      </c>
      <c r="F26" s="4" t="str">
        <f>VLOOKUP(A26,HOP!A:C,3,0)</f>
        <v>2278466</v>
      </c>
      <c r="G26" s="4">
        <f t="shared" si="0"/>
        <v>0</v>
      </c>
      <c r="H26" s="4" t="str">
        <f t="shared" si="1"/>
        <v>，2278466</v>
      </c>
      <c r="I26" s="4" t="str">
        <f>VLOOKUP(A26,HOP!A:T,20,0)</f>
        <v>直连</v>
      </c>
    </row>
    <row r="27" s="4" customFormat="1" spans="1:9">
      <c r="A27" s="4">
        <v>16562766087</v>
      </c>
      <c r="B27" s="5">
        <v>44485</v>
      </c>
      <c r="C27" s="5">
        <v>44486</v>
      </c>
      <c r="D27" s="4">
        <v>708.99</v>
      </c>
      <c r="E27" s="4" t="str">
        <f>VLOOKUP(A27,HOP!A:L,12,0)</f>
        <v>708.99</v>
      </c>
      <c r="F27" s="4" t="str">
        <f>VLOOKUP(A27,HOP!A:C,3,0)</f>
        <v>2278485</v>
      </c>
      <c r="G27" s="4">
        <f t="shared" si="0"/>
        <v>0</v>
      </c>
      <c r="H27" s="4" t="str">
        <f t="shared" si="1"/>
        <v>，2278485</v>
      </c>
      <c r="I27" s="4" t="str">
        <f>VLOOKUP(A27,HOP!A:T,20,0)</f>
        <v>直连</v>
      </c>
    </row>
    <row r="28" s="4" customFormat="1" spans="1:9">
      <c r="A28" s="4">
        <v>16562795861</v>
      </c>
      <c r="B28" s="5">
        <v>44485</v>
      </c>
      <c r="C28" s="5">
        <v>44486</v>
      </c>
      <c r="D28" s="4">
        <v>109.68</v>
      </c>
      <c r="E28" s="4" t="str">
        <f>VLOOKUP(A28,HOP!A:L,12,0)</f>
        <v>109.68</v>
      </c>
      <c r="F28" s="4" t="str">
        <f>VLOOKUP(A28,HOP!A:C,3,0)</f>
        <v>2278489</v>
      </c>
      <c r="G28" s="4">
        <f t="shared" si="0"/>
        <v>0</v>
      </c>
      <c r="H28" s="4" t="str">
        <f t="shared" si="1"/>
        <v>，2278489</v>
      </c>
      <c r="I28" s="4" t="str">
        <f>VLOOKUP(A28,HOP!A:T,20,0)</f>
        <v>直连</v>
      </c>
    </row>
    <row r="29" s="4" customFormat="1" spans="1:9">
      <c r="A29" s="4">
        <v>16571269245</v>
      </c>
      <c r="B29" s="5">
        <v>44485</v>
      </c>
      <c r="C29" s="5">
        <v>44486</v>
      </c>
      <c r="D29" s="4">
        <v>276.47</v>
      </c>
      <c r="E29" s="4" t="str">
        <f>VLOOKUP(A29,HOP!A:L,12,0)</f>
        <v>276.47</v>
      </c>
      <c r="F29" s="4" t="str">
        <f>VLOOKUP(A29,HOP!A:C,3,0)</f>
        <v>2278607</v>
      </c>
      <c r="G29" s="4">
        <f t="shared" si="0"/>
        <v>0</v>
      </c>
      <c r="H29" s="4" t="str">
        <f t="shared" si="1"/>
        <v>，2278607</v>
      </c>
      <c r="I29" s="4" t="str">
        <f>VLOOKUP(A29,HOP!A:T,20,0)</f>
        <v>直连</v>
      </c>
    </row>
    <row r="30" s="4" customFormat="1" spans="1:9">
      <c r="A30" s="4">
        <v>16571322143</v>
      </c>
      <c r="B30" s="5">
        <v>44485</v>
      </c>
      <c r="C30" s="5">
        <v>44486</v>
      </c>
      <c r="D30" s="4">
        <v>886.66</v>
      </c>
      <c r="E30" s="4" t="str">
        <f>VLOOKUP(A30,HOP!A:L,12,0)</f>
        <v>886.66</v>
      </c>
      <c r="F30" s="4" t="str">
        <f>VLOOKUP(A30,HOP!A:C,3,0)</f>
        <v>2278613</v>
      </c>
      <c r="G30" s="4">
        <f t="shared" si="0"/>
        <v>0</v>
      </c>
      <c r="H30" s="4" t="str">
        <f t="shared" si="1"/>
        <v>，2278613</v>
      </c>
      <c r="I30" s="4" t="str">
        <f>VLOOKUP(A30,HOP!A:T,20,0)</f>
        <v>直连</v>
      </c>
    </row>
    <row r="31" s="4" customFormat="1" spans="1:9">
      <c r="A31" s="4">
        <v>16571524833</v>
      </c>
      <c r="B31" s="5">
        <v>44485</v>
      </c>
      <c r="C31" s="5">
        <v>44486</v>
      </c>
      <c r="D31" s="4">
        <v>127.25</v>
      </c>
      <c r="E31" s="4" t="str">
        <f>VLOOKUP(A31,HOP!A:L,12,0)</f>
        <v>127.25</v>
      </c>
      <c r="F31" s="4" t="str">
        <f>VLOOKUP(A31,HOP!A:C,3,0)</f>
        <v>2278629</v>
      </c>
      <c r="G31" s="4">
        <f t="shared" si="0"/>
        <v>0</v>
      </c>
      <c r="H31" s="4" t="str">
        <f t="shared" si="1"/>
        <v>，2278629</v>
      </c>
      <c r="I31" s="4" t="str">
        <f>VLOOKUP(A31,HOP!A:T,20,0)</f>
        <v>直连</v>
      </c>
    </row>
    <row r="32" s="4" customFormat="1" spans="1:9">
      <c r="A32" s="4">
        <v>16571833772</v>
      </c>
      <c r="B32" s="5">
        <v>44485</v>
      </c>
      <c r="C32" s="5">
        <v>44486</v>
      </c>
      <c r="D32" s="4">
        <v>556.57</v>
      </c>
      <c r="E32" s="4" t="str">
        <f>VLOOKUP(A32,HOP!A:L,12,0)</f>
        <v>556.57</v>
      </c>
      <c r="F32" s="4" t="str">
        <f>VLOOKUP(A32,HOP!A:C,3,0)</f>
        <v>2278651</v>
      </c>
      <c r="G32" s="4">
        <f t="shared" si="0"/>
        <v>0</v>
      </c>
      <c r="H32" s="4" t="str">
        <f t="shared" si="1"/>
        <v>，2278651</v>
      </c>
      <c r="I32" s="4" t="str">
        <f>VLOOKUP(A32,HOP!A:T,20,0)</f>
        <v>直连</v>
      </c>
    </row>
    <row r="33" s="4" customFormat="1" spans="1:9">
      <c r="A33" s="4">
        <v>16571872601</v>
      </c>
      <c r="B33" s="5">
        <v>44485</v>
      </c>
      <c r="C33" s="5">
        <v>44486</v>
      </c>
      <c r="D33" s="4">
        <v>330.2</v>
      </c>
      <c r="E33" s="4" t="str">
        <f>VLOOKUP(A33,HOP!A:L,12,0)</f>
        <v>330.20</v>
      </c>
      <c r="F33" s="4" t="str">
        <f>VLOOKUP(A33,HOP!A:C,3,0)</f>
        <v>2278654</v>
      </c>
      <c r="G33" s="4">
        <f t="shared" si="0"/>
        <v>0</v>
      </c>
      <c r="H33" s="4" t="str">
        <f t="shared" si="1"/>
        <v>，2278654</v>
      </c>
      <c r="I33" s="4" t="str">
        <f>VLOOKUP(A33,HOP!A:T,20,0)</f>
        <v>Saas酒店</v>
      </c>
    </row>
    <row r="34" s="4" customFormat="1" spans="1:9">
      <c r="A34" s="4">
        <v>16572048471</v>
      </c>
      <c r="B34" s="5">
        <v>44485</v>
      </c>
      <c r="C34" s="5">
        <v>44486</v>
      </c>
      <c r="D34" s="4">
        <v>123.62</v>
      </c>
      <c r="E34" s="4" t="str">
        <f>VLOOKUP(A34,HOP!A:L,12,0)</f>
        <v>123.62</v>
      </c>
      <c r="F34" s="4" t="str">
        <f>VLOOKUP(A34,HOP!A:C,3,0)</f>
        <v>2278673</v>
      </c>
      <c r="G34" s="4">
        <f t="shared" si="0"/>
        <v>0</v>
      </c>
      <c r="H34" s="4" t="str">
        <f t="shared" si="1"/>
        <v>，2278673</v>
      </c>
      <c r="I34" s="4" t="str">
        <f>VLOOKUP(A34,HOP!A:T,20,0)</f>
        <v>直连</v>
      </c>
    </row>
    <row r="35" s="4" customFormat="1" spans="1:9">
      <c r="A35" s="4">
        <v>16572874099</v>
      </c>
      <c r="B35" s="5">
        <v>44485</v>
      </c>
      <c r="C35" s="5">
        <v>44486</v>
      </c>
      <c r="D35" s="4">
        <v>134.28</v>
      </c>
      <c r="E35" s="4" t="str">
        <f>VLOOKUP(A35,HOP!A:L,12,0)</f>
        <v>134.28</v>
      </c>
      <c r="F35" s="4" t="str">
        <f>VLOOKUP(A35,HOP!A:C,3,0)</f>
        <v>2278745</v>
      </c>
      <c r="G35" s="4">
        <f t="shared" si="0"/>
        <v>0</v>
      </c>
      <c r="H35" s="4" t="str">
        <f t="shared" si="1"/>
        <v>，2278745</v>
      </c>
      <c r="I35" s="4" t="str">
        <f>VLOOKUP(A35,HOP!A:T,20,0)</f>
        <v>直连</v>
      </c>
    </row>
    <row r="36" s="4" customFormat="1" spans="1:9">
      <c r="A36" s="4">
        <v>16573071416</v>
      </c>
      <c r="B36" s="5">
        <v>44485</v>
      </c>
      <c r="C36" s="5">
        <v>44486</v>
      </c>
      <c r="D36" s="4">
        <v>491.64</v>
      </c>
      <c r="E36" s="4" t="str">
        <f>VLOOKUP(A36,HOP!A:L,12,0)</f>
        <v>491.64</v>
      </c>
      <c r="F36" s="4" t="str">
        <f>VLOOKUP(A36,HOP!A:C,3,0)</f>
        <v>2278762</v>
      </c>
      <c r="G36" s="4">
        <f t="shared" si="0"/>
        <v>0</v>
      </c>
      <c r="H36" s="4" t="str">
        <f t="shared" si="1"/>
        <v>，2278762</v>
      </c>
      <c r="I36" s="4" t="str">
        <f>VLOOKUP(A36,HOP!A:T,20,0)</f>
        <v>直采</v>
      </c>
    </row>
    <row r="37" s="4" customFormat="1" spans="1:9">
      <c r="A37" s="4">
        <v>16573317453</v>
      </c>
      <c r="B37" s="5">
        <v>44485</v>
      </c>
      <c r="C37" s="5">
        <v>44486</v>
      </c>
      <c r="D37" s="4">
        <v>296.08</v>
      </c>
      <c r="E37" s="4" t="str">
        <f>VLOOKUP(A37,HOP!A:L,12,0)</f>
        <v>296.08</v>
      </c>
      <c r="F37" s="4" t="str">
        <f>VLOOKUP(A37,HOP!A:C,3,0)</f>
        <v>2278795</v>
      </c>
      <c r="G37" s="4">
        <f t="shared" si="0"/>
        <v>0</v>
      </c>
      <c r="H37" s="4" t="str">
        <f t="shared" si="1"/>
        <v>，2278795</v>
      </c>
      <c r="I37" s="4" t="str">
        <f>VLOOKUP(A37,HOP!A:T,20,0)</f>
        <v>直连</v>
      </c>
    </row>
    <row r="39" spans="4:4">
      <c r="D39" s="4">
        <f>SUM(D2:D38)</f>
        <v>17355.78</v>
      </c>
    </row>
    <row r="44" spans="1:5">
      <c r="A44" s="4" t="s">
        <v>131</v>
      </c>
      <c r="D44" s="4">
        <v>1469.58</v>
      </c>
      <c r="E44" s="4">
        <v>1790.37</v>
      </c>
    </row>
    <row r="45" spans="1:5">
      <c r="A45" s="4" t="s">
        <v>132</v>
      </c>
      <c r="D45" s="4">
        <v>14048.1</v>
      </c>
      <c r="E45" s="4">
        <v>17114.66</v>
      </c>
    </row>
    <row r="46" spans="1:5">
      <c r="A46" s="4" t="s">
        <v>133</v>
      </c>
      <c r="D46" s="4">
        <v>330.2</v>
      </c>
      <c r="E46" s="4">
        <v>402.29</v>
      </c>
    </row>
    <row r="47" spans="1:5">
      <c r="A47" s="4" t="s">
        <v>134</v>
      </c>
      <c r="D47" s="4">
        <v>1507.9</v>
      </c>
      <c r="E47" s="4">
        <v>1837.06</v>
      </c>
    </row>
    <row r="48" spans="1:5">
      <c r="A48" s="4" t="s">
        <v>135</v>
      </c>
      <c r="D48" s="4">
        <f>SUBTOTAL(9,D44:D47)</f>
        <v>17355.78</v>
      </c>
      <c r="E48" s="4">
        <f>SUBTOTAL(9,E44:E47)</f>
        <v>21144.38</v>
      </c>
    </row>
    <row r="49" spans="1:1">
      <c r="A49" s="4" t="s">
        <v>136</v>
      </c>
    </row>
  </sheetData>
  <autoFilter ref="A1:XFD39">
    <filterColumn colId="3">
      <filters blank="1">
        <filter val="237.94"/>
        <filter val="556.57"/>
        <filter val="955.18"/>
        <filter val="708.99"/>
        <filter val="330.2"/>
        <filter val="792.2"/>
        <filter val="123.62"/>
        <filter val="1190.72"/>
        <filter val="135.3"/>
        <filter val="486.3"/>
        <filter val="491.64"/>
        <filter val="127.25"/>
        <filter val="790.6"/>
        <filter val="367.26"/>
        <filter val="459.26"/>
        <filter val="886.66"/>
        <filter val="399.7"/>
        <filter val="715.7"/>
        <filter val="109.68"/>
        <filter val="134.28"/>
        <filter val="312.68"/>
        <filter val="111.73"/>
        <filter val="118.74"/>
        <filter val="172.35"/>
        <filter val="17355.78"/>
        <filter val="500"/>
        <filter val="563.41"/>
        <filter val="204.42"/>
        <filter val="3110.52"/>
        <filter val="363.84"/>
        <filter val="125.86"/>
        <filter val="276.47"/>
        <filter val="296.08"/>
      </filters>
    </filterColumn>
    <filterColumn colId="8">
      <filters blank="1">
        <filter val="直采"/>
        <filter val="Saas酒店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137</v>
      </c>
      <c r="B1" s="2" t="s">
        <v>138</v>
      </c>
      <c r="C1" s="2" t="s">
        <v>139</v>
      </c>
      <c r="D1" s="2" t="s">
        <v>140</v>
      </c>
      <c r="E1" s="2" t="s">
        <v>13</v>
      </c>
      <c r="F1" s="2" t="s">
        <v>5</v>
      </c>
      <c r="G1" s="2" t="s">
        <v>6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</row>
    <row r="2" s="1" customFormat="1" spans="1:20">
      <c r="A2" s="3">
        <v>16470013552</v>
      </c>
      <c r="B2" s="1" t="s">
        <v>154</v>
      </c>
      <c r="C2" s="1" t="s">
        <v>155</v>
      </c>
      <c r="D2" s="1" t="s">
        <v>156</v>
      </c>
      <c r="E2" s="1" t="s">
        <v>30</v>
      </c>
      <c r="F2" s="1" t="s">
        <v>157</v>
      </c>
      <c r="G2" s="1" t="s">
        <v>158</v>
      </c>
      <c r="H2" s="1" t="s">
        <v>159</v>
      </c>
      <c r="I2" s="1" t="s">
        <v>160</v>
      </c>
      <c r="J2" s="1" t="s">
        <v>161</v>
      </c>
      <c r="K2" s="1" t="s">
        <v>160</v>
      </c>
      <c r="L2" s="1" t="s">
        <v>160</v>
      </c>
      <c r="M2" s="1" t="s">
        <v>162</v>
      </c>
      <c r="N2" s="1" t="s">
        <v>162</v>
      </c>
      <c r="O2" s="1" t="s">
        <v>163</v>
      </c>
      <c r="P2" s="1" t="s">
        <v>164</v>
      </c>
      <c r="Q2" s="1" t="s">
        <v>165</v>
      </c>
      <c r="R2" s="1" t="s">
        <v>166</v>
      </c>
      <c r="S2" s="1" t="s">
        <v>167</v>
      </c>
      <c r="T2" s="1" t="s">
        <v>168</v>
      </c>
    </row>
    <row r="3" s="1" customFormat="1" spans="1:20">
      <c r="A3" s="3">
        <v>16503791257</v>
      </c>
      <c r="B3" s="1" t="s">
        <v>169</v>
      </c>
      <c r="C3" s="1" t="s">
        <v>170</v>
      </c>
      <c r="D3" s="1" t="s">
        <v>171</v>
      </c>
      <c r="E3" s="1" t="s">
        <v>41</v>
      </c>
      <c r="F3" s="1" t="s">
        <v>172</v>
      </c>
      <c r="G3" s="1" t="s">
        <v>158</v>
      </c>
      <c r="H3" s="1" t="s">
        <v>159</v>
      </c>
      <c r="I3" s="1" t="s">
        <v>173</v>
      </c>
      <c r="J3" s="1" t="s">
        <v>161</v>
      </c>
      <c r="K3" s="1" t="s">
        <v>173</v>
      </c>
      <c r="L3" s="1" t="s">
        <v>173</v>
      </c>
      <c r="M3" s="1" t="s">
        <v>162</v>
      </c>
      <c r="N3" s="1" t="s">
        <v>162</v>
      </c>
      <c r="O3" s="1" t="s">
        <v>163</v>
      </c>
      <c r="P3" s="1" t="s">
        <v>164</v>
      </c>
      <c r="Q3" s="1" t="s">
        <v>174</v>
      </c>
      <c r="R3" s="1" t="s">
        <v>166</v>
      </c>
      <c r="S3" s="1" t="s">
        <v>167</v>
      </c>
      <c r="T3" s="1" t="s">
        <v>168</v>
      </c>
    </row>
    <row r="4" s="1" customFormat="1" spans="1:20">
      <c r="A4" s="3">
        <v>16505148693</v>
      </c>
      <c r="B4" s="1" t="s">
        <v>169</v>
      </c>
      <c r="C4" s="1" t="s">
        <v>175</v>
      </c>
      <c r="D4" s="1" t="s">
        <v>176</v>
      </c>
      <c r="E4" s="1" t="s">
        <v>44</v>
      </c>
      <c r="F4" s="1" t="s">
        <v>157</v>
      </c>
      <c r="G4" s="1" t="s">
        <v>158</v>
      </c>
      <c r="H4" s="1" t="s">
        <v>159</v>
      </c>
      <c r="I4" s="1" t="s">
        <v>177</v>
      </c>
      <c r="J4" s="1" t="s">
        <v>161</v>
      </c>
      <c r="K4" s="1" t="s">
        <v>177</v>
      </c>
      <c r="L4" s="1" t="s">
        <v>177</v>
      </c>
      <c r="M4" s="1" t="s">
        <v>162</v>
      </c>
      <c r="N4" s="1" t="s">
        <v>162</v>
      </c>
      <c r="O4" s="1" t="s">
        <v>163</v>
      </c>
      <c r="P4" s="1" t="s">
        <v>164</v>
      </c>
      <c r="Q4" s="1" t="s">
        <v>178</v>
      </c>
      <c r="R4" s="1" t="s">
        <v>166</v>
      </c>
      <c r="S4" s="1" t="s">
        <v>167</v>
      </c>
      <c r="T4" s="1" t="s">
        <v>168</v>
      </c>
    </row>
    <row r="5" s="1" customFormat="1" spans="1:20">
      <c r="A5" s="3">
        <v>16528874290</v>
      </c>
      <c r="B5" s="1" t="s">
        <v>179</v>
      </c>
      <c r="C5" s="1" t="s">
        <v>180</v>
      </c>
      <c r="D5" s="1" t="s">
        <v>181</v>
      </c>
      <c r="E5" s="1" t="s">
        <v>47</v>
      </c>
      <c r="F5" s="1" t="s">
        <v>182</v>
      </c>
      <c r="G5" s="1" t="s">
        <v>158</v>
      </c>
      <c r="H5" s="1" t="s">
        <v>159</v>
      </c>
      <c r="I5" s="1" t="s">
        <v>183</v>
      </c>
      <c r="J5" s="1" t="s">
        <v>161</v>
      </c>
      <c r="K5" s="1" t="s">
        <v>183</v>
      </c>
      <c r="L5" s="1" t="s">
        <v>183</v>
      </c>
      <c r="M5" s="1" t="s">
        <v>162</v>
      </c>
      <c r="N5" s="1" t="s">
        <v>162</v>
      </c>
      <c r="O5" s="1" t="s">
        <v>163</v>
      </c>
      <c r="P5" s="1" t="s">
        <v>164</v>
      </c>
      <c r="Q5" s="1" t="s">
        <v>184</v>
      </c>
      <c r="R5" s="1" t="s">
        <v>166</v>
      </c>
      <c r="S5" s="1" t="s">
        <v>167</v>
      </c>
      <c r="T5" s="1" t="s">
        <v>168</v>
      </c>
    </row>
    <row r="6" s="1" customFormat="1" spans="1:20">
      <c r="A6" s="3">
        <v>16537042660</v>
      </c>
      <c r="B6" s="1" t="s">
        <v>157</v>
      </c>
      <c r="C6" s="1" t="s">
        <v>185</v>
      </c>
      <c r="D6" s="1" t="s">
        <v>186</v>
      </c>
      <c r="E6" s="1" t="s">
        <v>53</v>
      </c>
      <c r="F6" s="1" t="s">
        <v>172</v>
      </c>
      <c r="G6" s="1" t="s">
        <v>158</v>
      </c>
      <c r="H6" s="1" t="s">
        <v>159</v>
      </c>
      <c r="I6" s="1" t="s">
        <v>187</v>
      </c>
      <c r="J6" s="1" t="s">
        <v>161</v>
      </c>
      <c r="K6" s="1" t="s">
        <v>187</v>
      </c>
      <c r="L6" s="1" t="s">
        <v>187</v>
      </c>
      <c r="M6" s="1" t="s">
        <v>162</v>
      </c>
      <c r="N6" s="1" t="s">
        <v>162</v>
      </c>
      <c r="O6" s="1" t="s">
        <v>163</v>
      </c>
      <c r="P6" s="1" t="s">
        <v>164</v>
      </c>
      <c r="Q6" s="1" t="s">
        <v>188</v>
      </c>
      <c r="R6" s="1" t="s">
        <v>166</v>
      </c>
      <c r="S6" s="1" t="s">
        <v>167</v>
      </c>
      <c r="T6" s="1" t="s">
        <v>168</v>
      </c>
    </row>
    <row r="7" s="1" customFormat="1" spans="1:20">
      <c r="A7" s="3">
        <v>16541454319</v>
      </c>
      <c r="B7" s="1" t="s">
        <v>189</v>
      </c>
      <c r="C7" s="1" t="s">
        <v>190</v>
      </c>
      <c r="D7" s="1" t="s">
        <v>191</v>
      </c>
      <c r="E7" s="1" t="s">
        <v>56</v>
      </c>
      <c r="F7" s="1" t="s">
        <v>182</v>
      </c>
      <c r="G7" s="1" t="s">
        <v>158</v>
      </c>
      <c r="H7" s="1" t="s">
        <v>159</v>
      </c>
      <c r="I7" s="1" t="s">
        <v>192</v>
      </c>
      <c r="J7" s="1" t="s">
        <v>161</v>
      </c>
      <c r="K7" s="1" t="s">
        <v>192</v>
      </c>
      <c r="L7" s="1" t="s">
        <v>192</v>
      </c>
      <c r="M7" s="1" t="s">
        <v>162</v>
      </c>
      <c r="N7" s="1" t="s">
        <v>162</v>
      </c>
      <c r="O7" s="1" t="s">
        <v>163</v>
      </c>
      <c r="P7" s="1" t="s">
        <v>164</v>
      </c>
      <c r="Q7" s="1" t="s">
        <v>193</v>
      </c>
      <c r="R7" s="1" t="s">
        <v>166</v>
      </c>
      <c r="S7" s="1" t="s">
        <v>167</v>
      </c>
      <c r="T7" s="1" t="s">
        <v>168</v>
      </c>
    </row>
    <row r="8" s="1" customFormat="1" spans="1:20">
      <c r="A8" s="3">
        <v>16541725208</v>
      </c>
      <c r="B8" s="1" t="s">
        <v>189</v>
      </c>
      <c r="C8" s="1" t="s">
        <v>194</v>
      </c>
      <c r="D8" s="1" t="s">
        <v>195</v>
      </c>
      <c r="E8" s="1" t="s">
        <v>59</v>
      </c>
      <c r="F8" s="1" t="s">
        <v>182</v>
      </c>
      <c r="G8" s="1" t="s">
        <v>158</v>
      </c>
      <c r="H8" s="1" t="s">
        <v>159</v>
      </c>
      <c r="I8" s="1" t="s">
        <v>196</v>
      </c>
      <c r="J8" s="1" t="s">
        <v>161</v>
      </c>
      <c r="K8" s="1" t="s">
        <v>196</v>
      </c>
      <c r="L8" s="1" t="s">
        <v>196</v>
      </c>
      <c r="M8" s="1" t="s">
        <v>162</v>
      </c>
      <c r="N8" s="1" t="s">
        <v>162</v>
      </c>
      <c r="O8" s="1" t="s">
        <v>163</v>
      </c>
      <c r="P8" s="1" t="s">
        <v>164</v>
      </c>
      <c r="Q8" s="1" t="s">
        <v>197</v>
      </c>
      <c r="R8" s="1" t="s">
        <v>166</v>
      </c>
      <c r="S8" s="1" t="s">
        <v>167</v>
      </c>
      <c r="T8" s="1" t="s">
        <v>198</v>
      </c>
    </row>
    <row r="9" s="1" customFormat="1" spans="1:20">
      <c r="A9" s="3">
        <v>16547508333</v>
      </c>
      <c r="B9" s="1" t="s">
        <v>189</v>
      </c>
      <c r="C9" s="1" t="s">
        <v>199</v>
      </c>
      <c r="D9" s="1" t="s">
        <v>200</v>
      </c>
      <c r="E9" s="1" t="s">
        <v>62</v>
      </c>
      <c r="F9" s="1" t="s">
        <v>182</v>
      </c>
      <c r="G9" s="1" t="s">
        <v>158</v>
      </c>
      <c r="H9" s="1" t="s">
        <v>159</v>
      </c>
      <c r="I9" s="1" t="s">
        <v>201</v>
      </c>
      <c r="J9" s="1" t="s">
        <v>161</v>
      </c>
      <c r="K9" s="1" t="s">
        <v>201</v>
      </c>
      <c r="L9" s="1" t="s">
        <v>201</v>
      </c>
      <c r="M9" s="1" t="s">
        <v>162</v>
      </c>
      <c r="N9" s="1" t="s">
        <v>162</v>
      </c>
      <c r="O9" s="1" t="s">
        <v>163</v>
      </c>
      <c r="P9" s="1" t="s">
        <v>164</v>
      </c>
      <c r="Q9" s="1" t="s">
        <v>202</v>
      </c>
      <c r="R9" s="1" t="s">
        <v>166</v>
      </c>
      <c r="S9" s="1" t="s">
        <v>167</v>
      </c>
      <c r="T9" s="1" t="s">
        <v>168</v>
      </c>
    </row>
    <row r="10" s="1" customFormat="1" spans="1:20">
      <c r="A10" s="3">
        <v>16548748464</v>
      </c>
      <c r="B10" s="1" t="s">
        <v>189</v>
      </c>
      <c r="C10" s="1" t="s">
        <v>203</v>
      </c>
      <c r="D10" s="1" t="s">
        <v>204</v>
      </c>
      <c r="E10" s="1" t="s">
        <v>65</v>
      </c>
      <c r="F10" s="1" t="s">
        <v>182</v>
      </c>
      <c r="G10" s="1" t="s">
        <v>158</v>
      </c>
      <c r="H10" s="1" t="s">
        <v>159</v>
      </c>
      <c r="I10" s="1" t="s">
        <v>205</v>
      </c>
      <c r="J10" s="1" t="s">
        <v>161</v>
      </c>
      <c r="K10" s="1" t="s">
        <v>205</v>
      </c>
      <c r="L10" s="1" t="s">
        <v>205</v>
      </c>
      <c r="M10" s="1" t="s">
        <v>162</v>
      </c>
      <c r="N10" s="1" t="s">
        <v>162</v>
      </c>
      <c r="O10" s="1" t="s">
        <v>163</v>
      </c>
      <c r="P10" s="1" t="s">
        <v>164</v>
      </c>
      <c r="Q10" s="1" t="s">
        <v>206</v>
      </c>
      <c r="R10" s="1" t="s">
        <v>166</v>
      </c>
      <c r="S10" s="1" t="s">
        <v>167</v>
      </c>
      <c r="T10" s="1" t="s">
        <v>168</v>
      </c>
    </row>
    <row r="11" s="1" customFormat="1" spans="1:20">
      <c r="A11" s="3">
        <v>16548811013</v>
      </c>
      <c r="B11" s="1" t="s">
        <v>189</v>
      </c>
      <c r="C11" s="1" t="s">
        <v>207</v>
      </c>
      <c r="D11" s="1" t="s">
        <v>208</v>
      </c>
      <c r="E11" s="1" t="s">
        <v>68</v>
      </c>
      <c r="F11" s="1" t="s">
        <v>172</v>
      </c>
      <c r="G11" s="1" t="s">
        <v>158</v>
      </c>
      <c r="H11" s="1" t="s">
        <v>159</v>
      </c>
      <c r="I11" s="1" t="s">
        <v>209</v>
      </c>
      <c r="J11" s="1" t="s">
        <v>161</v>
      </c>
      <c r="K11" s="1" t="s">
        <v>209</v>
      </c>
      <c r="L11" s="1" t="s">
        <v>209</v>
      </c>
      <c r="M11" s="1" t="s">
        <v>162</v>
      </c>
      <c r="N11" s="1" t="s">
        <v>162</v>
      </c>
      <c r="O11" s="1" t="s">
        <v>163</v>
      </c>
      <c r="P11" s="1" t="s">
        <v>164</v>
      </c>
      <c r="Q11" s="1" t="s">
        <v>210</v>
      </c>
      <c r="R11" s="1" t="s">
        <v>166</v>
      </c>
      <c r="S11" s="1" t="s">
        <v>167</v>
      </c>
      <c r="T11" s="1" t="s">
        <v>168</v>
      </c>
    </row>
    <row r="12" s="1" customFormat="1" spans="1:20">
      <c r="A12" s="3">
        <v>16549897348</v>
      </c>
      <c r="B12" s="1" t="s">
        <v>182</v>
      </c>
      <c r="C12" s="1" t="s">
        <v>211</v>
      </c>
      <c r="D12" s="1" t="s">
        <v>212</v>
      </c>
      <c r="E12" s="1" t="s">
        <v>74</v>
      </c>
      <c r="F12" s="1" t="s">
        <v>182</v>
      </c>
      <c r="G12" s="1" t="s">
        <v>158</v>
      </c>
      <c r="H12" s="1" t="s">
        <v>159</v>
      </c>
      <c r="I12" s="1" t="s">
        <v>213</v>
      </c>
      <c r="J12" s="1" t="s">
        <v>161</v>
      </c>
      <c r="K12" s="1" t="s">
        <v>213</v>
      </c>
      <c r="L12" s="1" t="s">
        <v>213</v>
      </c>
      <c r="M12" s="1" t="s">
        <v>162</v>
      </c>
      <c r="N12" s="1" t="s">
        <v>162</v>
      </c>
      <c r="O12" s="1" t="s">
        <v>163</v>
      </c>
      <c r="P12" s="1" t="s">
        <v>164</v>
      </c>
      <c r="Q12" s="1" t="s">
        <v>214</v>
      </c>
      <c r="R12" s="1" t="s">
        <v>166</v>
      </c>
      <c r="S12" s="1" t="s">
        <v>167</v>
      </c>
      <c r="T12" s="1" t="s">
        <v>168</v>
      </c>
    </row>
    <row r="13" s="1" customFormat="1" spans="1:20">
      <c r="A13" s="3">
        <v>16551116165</v>
      </c>
      <c r="B13" s="1" t="s">
        <v>182</v>
      </c>
      <c r="C13" s="1" t="s">
        <v>215</v>
      </c>
      <c r="D13" s="1" t="s">
        <v>208</v>
      </c>
      <c r="E13" s="1" t="s">
        <v>75</v>
      </c>
      <c r="F13" s="1" t="s">
        <v>182</v>
      </c>
      <c r="G13" s="1" t="s">
        <v>158</v>
      </c>
      <c r="H13" s="1" t="s">
        <v>159</v>
      </c>
      <c r="I13" s="1" t="s">
        <v>216</v>
      </c>
      <c r="J13" s="1" t="s">
        <v>161</v>
      </c>
      <c r="K13" s="1" t="s">
        <v>216</v>
      </c>
      <c r="L13" s="1" t="s">
        <v>216</v>
      </c>
      <c r="M13" s="1" t="s">
        <v>162</v>
      </c>
      <c r="N13" s="1" t="s">
        <v>162</v>
      </c>
      <c r="O13" s="1" t="s">
        <v>163</v>
      </c>
      <c r="P13" s="1" t="s">
        <v>164</v>
      </c>
      <c r="Q13" s="1" t="s">
        <v>217</v>
      </c>
      <c r="R13" s="1" t="s">
        <v>166</v>
      </c>
      <c r="S13" s="1" t="s">
        <v>167</v>
      </c>
      <c r="T13" s="1" t="s">
        <v>168</v>
      </c>
    </row>
    <row r="14" s="1" customFormat="1" spans="1:20">
      <c r="A14" s="3">
        <v>16558568920</v>
      </c>
      <c r="B14" s="1" t="s">
        <v>182</v>
      </c>
      <c r="C14" s="1" t="s">
        <v>218</v>
      </c>
      <c r="D14" s="1" t="s">
        <v>219</v>
      </c>
      <c r="E14" s="1" t="s">
        <v>78</v>
      </c>
      <c r="F14" s="1" t="s">
        <v>182</v>
      </c>
      <c r="G14" s="1" t="s">
        <v>158</v>
      </c>
      <c r="H14" s="1" t="s">
        <v>159</v>
      </c>
      <c r="I14" s="1" t="s">
        <v>220</v>
      </c>
      <c r="J14" s="1" t="s">
        <v>161</v>
      </c>
      <c r="K14" s="1" t="s">
        <v>220</v>
      </c>
      <c r="L14" s="1" t="s">
        <v>220</v>
      </c>
      <c r="M14" s="1" t="s">
        <v>162</v>
      </c>
      <c r="N14" s="1" t="s">
        <v>162</v>
      </c>
      <c r="O14" s="1" t="s">
        <v>163</v>
      </c>
      <c r="P14" s="1" t="s">
        <v>164</v>
      </c>
      <c r="Q14" s="1" t="s">
        <v>221</v>
      </c>
      <c r="R14" s="1" t="s">
        <v>166</v>
      </c>
      <c r="S14" s="1" t="s">
        <v>167</v>
      </c>
      <c r="T14" s="1" t="s">
        <v>168</v>
      </c>
    </row>
    <row r="15" s="1" customFormat="1" spans="1:20">
      <c r="A15" s="3">
        <v>16558683094</v>
      </c>
      <c r="B15" s="1" t="s">
        <v>182</v>
      </c>
      <c r="C15" s="1" t="s">
        <v>222</v>
      </c>
      <c r="D15" s="1" t="s">
        <v>223</v>
      </c>
      <c r="E15" s="1" t="s">
        <v>80</v>
      </c>
      <c r="F15" s="1" t="s">
        <v>182</v>
      </c>
      <c r="G15" s="1" t="s">
        <v>158</v>
      </c>
      <c r="H15" s="1" t="s">
        <v>159</v>
      </c>
      <c r="I15" s="1" t="s">
        <v>224</v>
      </c>
      <c r="J15" s="1" t="s">
        <v>161</v>
      </c>
      <c r="K15" s="1" t="s">
        <v>224</v>
      </c>
      <c r="L15" s="1" t="s">
        <v>224</v>
      </c>
      <c r="M15" s="1" t="s">
        <v>162</v>
      </c>
      <c r="N15" s="1" t="s">
        <v>162</v>
      </c>
      <c r="O15" s="1" t="s">
        <v>163</v>
      </c>
      <c r="P15" s="1" t="s">
        <v>164</v>
      </c>
      <c r="Q15" s="1" t="s">
        <v>225</v>
      </c>
      <c r="R15" s="1" t="s">
        <v>166</v>
      </c>
      <c r="S15" s="1" t="s">
        <v>167</v>
      </c>
      <c r="T15" s="1" t="s">
        <v>168</v>
      </c>
    </row>
    <row r="16" s="1" customFormat="1" spans="1:20">
      <c r="A16" s="3">
        <v>16560933332</v>
      </c>
      <c r="B16" s="1" t="s">
        <v>182</v>
      </c>
      <c r="C16" s="1" t="s">
        <v>226</v>
      </c>
      <c r="D16" s="1" t="s">
        <v>227</v>
      </c>
      <c r="E16" s="1" t="s">
        <v>83</v>
      </c>
      <c r="F16" s="1" t="s">
        <v>172</v>
      </c>
      <c r="G16" s="1" t="s">
        <v>158</v>
      </c>
      <c r="H16" s="1" t="s">
        <v>159</v>
      </c>
      <c r="I16" s="1" t="s">
        <v>228</v>
      </c>
      <c r="J16" s="1" t="s">
        <v>161</v>
      </c>
      <c r="K16" s="1" t="s">
        <v>228</v>
      </c>
      <c r="L16" s="1" t="s">
        <v>228</v>
      </c>
      <c r="M16" s="1" t="s">
        <v>162</v>
      </c>
      <c r="N16" s="1" t="s">
        <v>162</v>
      </c>
      <c r="O16" s="1" t="s">
        <v>163</v>
      </c>
      <c r="P16" s="1" t="s">
        <v>164</v>
      </c>
      <c r="Q16" s="1" t="s">
        <v>229</v>
      </c>
      <c r="R16" s="1" t="s">
        <v>166</v>
      </c>
      <c r="S16" s="1" t="s">
        <v>167</v>
      </c>
      <c r="T16" s="1" t="s">
        <v>168</v>
      </c>
    </row>
    <row r="17" s="1" customFormat="1" spans="1:20">
      <c r="A17" s="3">
        <v>16561118404</v>
      </c>
      <c r="B17" s="1" t="s">
        <v>172</v>
      </c>
      <c r="C17" s="1" t="s">
        <v>230</v>
      </c>
      <c r="D17" s="1" t="s">
        <v>231</v>
      </c>
      <c r="E17" s="1" t="s">
        <v>86</v>
      </c>
      <c r="F17" s="1" t="s">
        <v>172</v>
      </c>
      <c r="G17" s="1" t="s">
        <v>158</v>
      </c>
      <c r="H17" s="1" t="s">
        <v>159</v>
      </c>
      <c r="I17" s="1" t="s">
        <v>232</v>
      </c>
      <c r="J17" s="1" t="s">
        <v>161</v>
      </c>
      <c r="K17" s="1" t="s">
        <v>232</v>
      </c>
      <c r="L17" s="1" t="s">
        <v>232</v>
      </c>
      <c r="M17" s="1" t="s">
        <v>162</v>
      </c>
      <c r="N17" s="1" t="s">
        <v>162</v>
      </c>
      <c r="O17" s="1" t="s">
        <v>163</v>
      </c>
      <c r="P17" s="1" t="s">
        <v>164</v>
      </c>
      <c r="Q17" s="1" t="s">
        <v>233</v>
      </c>
      <c r="R17" s="1" t="s">
        <v>166</v>
      </c>
      <c r="S17" s="1" t="s">
        <v>167</v>
      </c>
      <c r="T17" s="1" t="s">
        <v>198</v>
      </c>
    </row>
    <row r="18" s="1" customFormat="1" spans="1:20">
      <c r="A18" s="3">
        <v>16561423103</v>
      </c>
      <c r="B18" s="1" t="s">
        <v>172</v>
      </c>
      <c r="C18" s="1" t="s">
        <v>234</v>
      </c>
      <c r="D18" s="1" t="s">
        <v>235</v>
      </c>
      <c r="E18" s="1" t="s">
        <v>89</v>
      </c>
      <c r="F18" s="1" t="s">
        <v>172</v>
      </c>
      <c r="G18" s="1" t="s">
        <v>158</v>
      </c>
      <c r="H18" s="1" t="s">
        <v>159</v>
      </c>
      <c r="I18" s="1" t="s">
        <v>236</v>
      </c>
      <c r="J18" s="1" t="s">
        <v>161</v>
      </c>
      <c r="K18" s="1" t="s">
        <v>236</v>
      </c>
      <c r="L18" s="1" t="s">
        <v>236</v>
      </c>
      <c r="M18" s="1" t="s">
        <v>162</v>
      </c>
      <c r="N18" s="1" t="s">
        <v>162</v>
      </c>
      <c r="O18" s="1" t="s">
        <v>163</v>
      </c>
      <c r="P18" s="1" t="s">
        <v>164</v>
      </c>
      <c r="Q18" s="1" t="s">
        <v>237</v>
      </c>
      <c r="R18" s="1" t="s">
        <v>166</v>
      </c>
      <c r="S18" s="1" t="s">
        <v>167</v>
      </c>
      <c r="T18" s="1" t="s">
        <v>168</v>
      </c>
    </row>
    <row r="19" s="1" customFormat="1" spans="1:20">
      <c r="A19" s="3">
        <v>16561611672</v>
      </c>
      <c r="B19" s="1" t="s">
        <v>172</v>
      </c>
      <c r="C19" s="1" t="s">
        <v>238</v>
      </c>
      <c r="D19" s="1" t="s">
        <v>239</v>
      </c>
      <c r="E19" s="1" t="s">
        <v>92</v>
      </c>
      <c r="F19" s="1" t="s">
        <v>172</v>
      </c>
      <c r="G19" s="1" t="s">
        <v>158</v>
      </c>
      <c r="H19" s="1" t="s">
        <v>159</v>
      </c>
      <c r="I19" s="1" t="s">
        <v>240</v>
      </c>
      <c r="J19" s="1" t="s">
        <v>161</v>
      </c>
      <c r="K19" s="1" t="s">
        <v>240</v>
      </c>
      <c r="L19" s="1" t="s">
        <v>240</v>
      </c>
      <c r="M19" s="1" t="s">
        <v>162</v>
      </c>
      <c r="N19" s="1" t="s">
        <v>162</v>
      </c>
      <c r="O19" s="1" t="s">
        <v>163</v>
      </c>
      <c r="P19" s="1" t="s">
        <v>164</v>
      </c>
      <c r="Q19" s="1" t="s">
        <v>241</v>
      </c>
      <c r="R19" s="1" t="s">
        <v>166</v>
      </c>
      <c r="S19" s="1" t="s">
        <v>167</v>
      </c>
      <c r="T19" s="1" t="s">
        <v>168</v>
      </c>
    </row>
    <row r="20" s="1" customFormat="1" spans="1:20">
      <c r="A20" s="3">
        <v>16561630806</v>
      </c>
      <c r="B20" s="1" t="s">
        <v>172</v>
      </c>
      <c r="C20" s="1" t="s">
        <v>242</v>
      </c>
      <c r="D20" s="1" t="s">
        <v>243</v>
      </c>
      <c r="E20" s="1" t="s">
        <v>95</v>
      </c>
      <c r="F20" s="1" t="s">
        <v>172</v>
      </c>
      <c r="G20" s="1" t="s">
        <v>158</v>
      </c>
      <c r="H20" s="1" t="s">
        <v>159</v>
      </c>
      <c r="I20" s="1" t="s">
        <v>244</v>
      </c>
      <c r="J20" s="1" t="s">
        <v>161</v>
      </c>
      <c r="K20" s="1" t="s">
        <v>244</v>
      </c>
      <c r="L20" s="1" t="s">
        <v>244</v>
      </c>
      <c r="M20" s="1" t="s">
        <v>162</v>
      </c>
      <c r="N20" s="1" t="s">
        <v>162</v>
      </c>
      <c r="O20" s="1" t="s">
        <v>163</v>
      </c>
      <c r="P20" s="1" t="s">
        <v>164</v>
      </c>
      <c r="Q20" s="1" t="s">
        <v>245</v>
      </c>
      <c r="R20" s="1" t="s">
        <v>166</v>
      </c>
      <c r="S20" s="1" t="s">
        <v>167</v>
      </c>
      <c r="T20" s="1" t="s">
        <v>168</v>
      </c>
    </row>
    <row r="21" s="1" customFormat="1" spans="1:20">
      <c r="A21" s="3">
        <v>16562548889</v>
      </c>
      <c r="B21" s="1" t="s">
        <v>172</v>
      </c>
      <c r="C21" s="1" t="s">
        <v>246</v>
      </c>
      <c r="D21" s="1" t="s">
        <v>247</v>
      </c>
      <c r="E21" s="1" t="s">
        <v>100</v>
      </c>
      <c r="F21" s="1" t="s">
        <v>172</v>
      </c>
      <c r="G21" s="1" t="s">
        <v>158</v>
      </c>
      <c r="H21" s="1" t="s">
        <v>159</v>
      </c>
      <c r="I21" s="1" t="s">
        <v>248</v>
      </c>
      <c r="J21" s="1" t="s">
        <v>161</v>
      </c>
      <c r="K21" s="1" t="s">
        <v>248</v>
      </c>
      <c r="L21" s="1" t="s">
        <v>248</v>
      </c>
      <c r="M21" s="1" t="s">
        <v>162</v>
      </c>
      <c r="N21" s="1" t="s">
        <v>162</v>
      </c>
      <c r="O21" s="1" t="s">
        <v>163</v>
      </c>
      <c r="P21" s="1" t="s">
        <v>164</v>
      </c>
      <c r="Q21" s="1" t="s">
        <v>249</v>
      </c>
      <c r="R21" s="1" t="s">
        <v>166</v>
      </c>
      <c r="S21" s="1" t="s">
        <v>167</v>
      </c>
      <c r="T21" s="1" t="s">
        <v>168</v>
      </c>
    </row>
    <row r="22" s="1" customFormat="1" spans="1:20">
      <c r="A22" s="3">
        <v>16562563445</v>
      </c>
      <c r="B22" s="1" t="s">
        <v>172</v>
      </c>
      <c r="C22" s="1" t="s">
        <v>250</v>
      </c>
      <c r="D22" s="1" t="s">
        <v>251</v>
      </c>
      <c r="E22" s="1" t="s">
        <v>103</v>
      </c>
      <c r="F22" s="1" t="s">
        <v>172</v>
      </c>
      <c r="G22" s="1" t="s">
        <v>158</v>
      </c>
      <c r="H22" s="1" t="s">
        <v>159</v>
      </c>
      <c r="I22" s="1" t="s">
        <v>252</v>
      </c>
      <c r="J22" s="1" t="s">
        <v>161</v>
      </c>
      <c r="K22" s="1" t="s">
        <v>252</v>
      </c>
      <c r="L22" s="1" t="s">
        <v>252</v>
      </c>
      <c r="M22" s="1" t="s">
        <v>162</v>
      </c>
      <c r="N22" s="1" t="s">
        <v>162</v>
      </c>
      <c r="O22" s="1" t="s">
        <v>163</v>
      </c>
      <c r="P22" s="1" t="s">
        <v>164</v>
      </c>
      <c r="Q22" s="1" t="s">
        <v>253</v>
      </c>
      <c r="R22" s="1" t="s">
        <v>166</v>
      </c>
      <c r="S22" s="1" t="s">
        <v>167</v>
      </c>
      <c r="T22" s="1" t="s">
        <v>168</v>
      </c>
    </row>
    <row r="23" s="1" customFormat="1" spans="1:20">
      <c r="A23" s="3">
        <v>16562766087</v>
      </c>
      <c r="B23" s="1" t="s">
        <v>172</v>
      </c>
      <c r="C23" s="1" t="s">
        <v>254</v>
      </c>
      <c r="D23" s="1" t="s">
        <v>251</v>
      </c>
      <c r="E23" s="1" t="s">
        <v>104</v>
      </c>
      <c r="F23" s="1" t="s">
        <v>172</v>
      </c>
      <c r="G23" s="1" t="s">
        <v>158</v>
      </c>
      <c r="H23" s="1" t="s">
        <v>159</v>
      </c>
      <c r="I23" s="1" t="s">
        <v>252</v>
      </c>
      <c r="J23" s="1" t="s">
        <v>161</v>
      </c>
      <c r="K23" s="1" t="s">
        <v>252</v>
      </c>
      <c r="L23" s="1" t="s">
        <v>252</v>
      </c>
      <c r="M23" s="1" t="s">
        <v>162</v>
      </c>
      <c r="N23" s="1" t="s">
        <v>162</v>
      </c>
      <c r="O23" s="1" t="s">
        <v>163</v>
      </c>
      <c r="P23" s="1" t="s">
        <v>164</v>
      </c>
      <c r="Q23" s="1" t="s">
        <v>255</v>
      </c>
      <c r="R23" s="1" t="s">
        <v>166</v>
      </c>
      <c r="S23" s="1" t="s">
        <v>167</v>
      </c>
      <c r="T23" s="1" t="s">
        <v>168</v>
      </c>
    </row>
    <row r="24" s="1" customFormat="1" spans="1:20">
      <c r="A24" s="3">
        <v>16562795861</v>
      </c>
      <c r="B24" s="1" t="s">
        <v>172</v>
      </c>
      <c r="C24" s="1" t="s">
        <v>256</v>
      </c>
      <c r="D24" s="1" t="s">
        <v>257</v>
      </c>
      <c r="E24" s="1" t="s">
        <v>107</v>
      </c>
      <c r="F24" s="1" t="s">
        <v>172</v>
      </c>
      <c r="G24" s="1" t="s">
        <v>158</v>
      </c>
      <c r="H24" s="1" t="s">
        <v>159</v>
      </c>
      <c r="I24" s="1" t="s">
        <v>258</v>
      </c>
      <c r="J24" s="1" t="s">
        <v>161</v>
      </c>
      <c r="K24" s="1" t="s">
        <v>258</v>
      </c>
      <c r="L24" s="1" t="s">
        <v>258</v>
      </c>
      <c r="M24" s="1" t="s">
        <v>162</v>
      </c>
      <c r="N24" s="1" t="s">
        <v>162</v>
      </c>
      <c r="O24" s="1" t="s">
        <v>163</v>
      </c>
      <c r="P24" s="1" t="s">
        <v>164</v>
      </c>
      <c r="Q24" s="1" t="s">
        <v>259</v>
      </c>
      <c r="R24" s="1" t="s">
        <v>166</v>
      </c>
      <c r="S24" s="1" t="s">
        <v>167</v>
      </c>
      <c r="T24" s="1" t="s">
        <v>168</v>
      </c>
    </row>
    <row r="25" s="1" customFormat="1" spans="1:20">
      <c r="A25" s="3">
        <v>16571269245</v>
      </c>
      <c r="B25" s="1" t="s">
        <v>172</v>
      </c>
      <c r="C25" s="1" t="s">
        <v>260</v>
      </c>
      <c r="D25" s="1" t="s">
        <v>261</v>
      </c>
      <c r="E25" s="1" t="s">
        <v>110</v>
      </c>
      <c r="F25" s="1" t="s">
        <v>172</v>
      </c>
      <c r="G25" s="1" t="s">
        <v>158</v>
      </c>
      <c r="H25" s="1" t="s">
        <v>159</v>
      </c>
      <c r="I25" s="1" t="s">
        <v>262</v>
      </c>
      <c r="J25" s="1" t="s">
        <v>161</v>
      </c>
      <c r="K25" s="1" t="s">
        <v>262</v>
      </c>
      <c r="L25" s="1" t="s">
        <v>262</v>
      </c>
      <c r="M25" s="1" t="s">
        <v>162</v>
      </c>
      <c r="N25" s="1" t="s">
        <v>162</v>
      </c>
      <c r="O25" s="1" t="s">
        <v>163</v>
      </c>
      <c r="P25" s="1" t="s">
        <v>164</v>
      </c>
      <c r="Q25" s="1" t="s">
        <v>263</v>
      </c>
      <c r="R25" s="1" t="s">
        <v>166</v>
      </c>
      <c r="S25" s="1" t="s">
        <v>167</v>
      </c>
      <c r="T25" s="1" t="s">
        <v>168</v>
      </c>
    </row>
    <row r="26" s="1" customFormat="1" spans="1:20">
      <c r="A26" s="3">
        <v>16571322143</v>
      </c>
      <c r="B26" s="1" t="s">
        <v>172</v>
      </c>
      <c r="C26" s="1" t="s">
        <v>264</v>
      </c>
      <c r="D26" s="1" t="s">
        <v>251</v>
      </c>
      <c r="E26" s="1" t="s">
        <v>112</v>
      </c>
      <c r="F26" s="1" t="s">
        <v>172</v>
      </c>
      <c r="G26" s="1" t="s">
        <v>158</v>
      </c>
      <c r="H26" s="1" t="s">
        <v>159</v>
      </c>
      <c r="I26" s="1" t="s">
        <v>265</v>
      </c>
      <c r="J26" s="1" t="s">
        <v>161</v>
      </c>
      <c r="K26" s="1" t="s">
        <v>265</v>
      </c>
      <c r="L26" s="1" t="s">
        <v>265</v>
      </c>
      <c r="M26" s="1" t="s">
        <v>162</v>
      </c>
      <c r="N26" s="1" t="s">
        <v>162</v>
      </c>
      <c r="O26" s="1" t="s">
        <v>163</v>
      </c>
      <c r="P26" s="1" t="s">
        <v>164</v>
      </c>
      <c r="Q26" s="1" t="s">
        <v>266</v>
      </c>
      <c r="R26" s="1" t="s">
        <v>166</v>
      </c>
      <c r="S26" s="1" t="s">
        <v>167</v>
      </c>
      <c r="T26" s="1" t="s">
        <v>168</v>
      </c>
    </row>
    <row r="27" s="1" customFormat="1" spans="1:20">
      <c r="A27" s="3">
        <v>16571524833</v>
      </c>
      <c r="B27" s="1" t="s">
        <v>172</v>
      </c>
      <c r="C27" s="1" t="s">
        <v>267</v>
      </c>
      <c r="D27" s="1" t="s">
        <v>208</v>
      </c>
      <c r="E27" s="1" t="s">
        <v>113</v>
      </c>
      <c r="F27" s="1" t="s">
        <v>172</v>
      </c>
      <c r="G27" s="1" t="s">
        <v>158</v>
      </c>
      <c r="H27" s="1" t="s">
        <v>159</v>
      </c>
      <c r="I27" s="1" t="s">
        <v>268</v>
      </c>
      <c r="J27" s="1" t="s">
        <v>161</v>
      </c>
      <c r="K27" s="1" t="s">
        <v>268</v>
      </c>
      <c r="L27" s="1" t="s">
        <v>268</v>
      </c>
      <c r="M27" s="1" t="s">
        <v>162</v>
      </c>
      <c r="N27" s="1" t="s">
        <v>162</v>
      </c>
      <c r="O27" s="1" t="s">
        <v>163</v>
      </c>
      <c r="P27" s="1" t="s">
        <v>164</v>
      </c>
      <c r="Q27" s="1" t="s">
        <v>269</v>
      </c>
      <c r="R27" s="1" t="s">
        <v>166</v>
      </c>
      <c r="S27" s="1" t="s">
        <v>167</v>
      </c>
      <c r="T27" s="1" t="s">
        <v>168</v>
      </c>
    </row>
    <row r="28" s="1" customFormat="1" spans="1:20">
      <c r="A28" s="3">
        <v>16571833772</v>
      </c>
      <c r="B28" s="1" t="s">
        <v>172</v>
      </c>
      <c r="C28" s="1" t="s">
        <v>270</v>
      </c>
      <c r="D28" s="1" t="s">
        <v>271</v>
      </c>
      <c r="E28" s="1" t="s">
        <v>116</v>
      </c>
      <c r="F28" s="1" t="s">
        <v>172</v>
      </c>
      <c r="G28" s="1" t="s">
        <v>158</v>
      </c>
      <c r="H28" s="1" t="s">
        <v>159</v>
      </c>
      <c r="I28" s="1" t="s">
        <v>272</v>
      </c>
      <c r="J28" s="1" t="s">
        <v>161</v>
      </c>
      <c r="K28" s="1" t="s">
        <v>272</v>
      </c>
      <c r="L28" s="1" t="s">
        <v>272</v>
      </c>
      <c r="M28" s="1" t="s">
        <v>162</v>
      </c>
      <c r="N28" s="1" t="s">
        <v>162</v>
      </c>
      <c r="O28" s="1" t="s">
        <v>163</v>
      </c>
      <c r="P28" s="1" t="s">
        <v>164</v>
      </c>
      <c r="Q28" s="1" t="s">
        <v>273</v>
      </c>
      <c r="R28" s="1" t="s">
        <v>166</v>
      </c>
      <c r="S28" s="1" t="s">
        <v>167</v>
      </c>
      <c r="T28" s="1" t="s">
        <v>168</v>
      </c>
    </row>
    <row r="29" s="1" customFormat="1" spans="1:20">
      <c r="A29" s="3">
        <v>16571872601</v>
      </c>
      <c r="B29" s="1" t="s">
        <v>172</v>
      </c>
      <c r="C29" s="1" t="s">
        <v>274</v>
      </c>
      <c r="D29" s="1" t="s">
        <v>275</v>
      </c>
      <c r="E29" s="1" t="s">
        <v>119</v>
      </c>
      <c r="F29" s="1" t="s">
        <v>172</v>
      </c>
      <c r="G29" s="1" t="s">
        <v>158</v>
      </c>
      <c r="H29" s="1" t="s">
        <v>159</v>
      </c>
      <c r="I29" s="1" t="s">
        <v>276</v>
      </c>
      <c r="J29" s="1" t="s">
        <v>161</v>
      </c>
      <c r="K29" s="1" t="s">
        <v>276</v>
      </c>
      <c r="L29" s="1" t="s">
        <v>276</v>
      </c>
      <c r="M29" s="1" t="s">
        <v>162</v>
      </c>
      <c r="N29" s="1" t="s">
        <v>162</v>
      </c>
      <c r="O29" s="1" t="s">
        <v>163</v>
      </c>
      <c r="P29" s="1" t="s">
        <v>164</v>
      </c>
      <c r="Q29" s="1" t="s">
        <v>277</v>
      </c>
      <c r="R29" s="1" t="s">
        <v>166</v>
      </c>
      <c r="S29" s="1" t="s">
        <v>167</v>
      </c>
      <c r="T29" s="1" t="s">
        <v>278</v>
      </c>
    </row>
    <row r="30" s="1" customFormat="1" spans="1:20">
      <c r="A30" s="3">
        <v>16572048471</v>
      </c>
      <c r="B30" s="1" t="s">
        <v>172</v>
      </c>
      <c r="C30" s="1" t="s">
        <v>279</v>
      </c>
      <c r="D30" s="1" t="s">
        <v>280</v>
      </c>
      <c r="E30" s="1" t="s">
        <v>122</v>
      </c>
      <c r="F30" s="1" t="s">
        <v>172</v>
      </c>
      <c r="G30" s="1" t="s">
        <v>158</v>
      </c>
      <c r="H30" s="1" t="s">
        <v>159</v>
      </c>
      <c r="I30" s="1" t="s">
        <v>281</v>
      </c>
      <c r="J30" s="1" t="s">
        <v>161</v>
      </c>
      <c r="K30" s="1" t="s">
        <v>281</v>
      </c>
      <c r="L30" s="1" t="s">
        <v>281</v>
      </c>
      <c r="M30" s="1" t="s">
        <v>162</v>
      </c>
      <c r="N30" s="1" t="s">
        <v>162</v>
      </c>
      <c r="O30" s="1" t="s">
        <v>163</v>
      </c>
      <c r="P30" s="1" t="s">
        <v>164</v>
      </c>
      <c r="Q30" s="1" t="s">
        <v>282</v>
      </c>
      <c r="R30" s="1" t="s">
        <v>166</v>
      </c>
      <c r="S30" s="1" t="s">
        <v>167</v>
      </c>
      <c r="T30" s="1" t="s">
        <v>168</v>
      </c>
    </row>
    <row r="31" s="1" customFormat="1" spans="1:20">
      <c r="A31" s="3">
        <v>16572874099</v>
      </c>
      <c r="B31" s="1" t="s">
        <v>172</v>
      </c>
      <c r="C31" s="1" t="s">
        <v>283</v>
      </c>
      <c r="D31" s="1" t="s">
        <v>284</v>
      </c>
      <c r="E31" s="1" t="s">
        <v>124</v>
      </c>
      <c r="F31" s="1" t="s">
        <v>172</v>
      </c>
      <c r="G31" s="1" t="s">
        <v>158</v>
      </c>
      <c r="H31" s="1" t="s">
        <v>159</v>
      </c>
      <c r="I31" s="1" t="s">
        <v>285</v>
      </c>
      <c r="J31" s="1" t="s">
        <v>161</v>
      </c>
      <c r="K31" s="1" t="s">
        <v>285</v>
      </c>
      <c r="L31" s="1" t="s">
        <v>285</v>
      </c>
      <c r="M31" s="1" t="s">
        <v>162</v>
      </c>
      <c r="N31" s="1" t="s">
        <v>162</v>
      </c>
      <c r="O31" s="1" t="s">
        <v>163</v>
      </c>
      <c r="P31" s="1" t="s">
        <v>164</v>
      </c>
      <c r="Q31" s="1" t="s">
        <v>286</v>
      </c>
      <c r="R31" s="1" t="s">
        <v>166</v>
      </c>
      <c r="S31" s="1" t="s">
        <v>167</v>
      </c>
      <c r="T31" s="1" t="s">
        <v>168</v>
      </c>
    </row>
    <row r="32" s="1" customFormat="1" spans="1:20">
      <c r="A32" s="3">
        <v>16573071416</v>
      </c>
      <c r="B32" s="1" t="s">
        <v>172</v>
      </c>
      <c r="C32" s="1" t="s">
        <v>287</v>
      </c>
      <c r="D32" s="1" t="s">
        <v>231</v>
      </c>
      <c r="E32" s="1" t="s">
        <v>125</v>
      </c>
      <c r="F32" s="1" t="s">
        <v>172</v>
      </c>
      <c r="G32" s="1" t="s">
        <v>158</v>
      </c>
      <c r="H32" s="1" t="s">
        <v>159</v>
      </c>
      <c r="I32" s="1" t="s">
        <v>232</v>
      </c>
      <c r="J32" s="1" t="s">
        <v>161</v>
      </c>
      <c r="K32" s="1" t="s">
        <v>232</v>
      </c>
      <c r="L32" s="1" t="s">
        <v>232</v>
      </c>
      <c r="M32" s="1" t="s">
        <v>162</v>
      </c>
      <c r="N32" s="1" t="s">
        <v>162</v>
      </c>
      <c r="O32" s="1" t="s">
        <v>163</v>
      </c>
      <c r="P32" s="1" t="s">
        <v>164</v>
      </c>
      <c r="Q32" s="1" t="s">
        <v>288</v>
      </c>
      <c r="R32" s="1" t="s">
        <v>166</v>
      </c>
      <c r="S32" s="1" t="s">
        <v>167</v>
      </c>
      <c r="T32" s="1" t="s">
        <v>198</v>
      </c>
    </row>
    <row r="33" s="1" customFormat="1" spans="1:20">
      <c r="A33" s="3">
        <v>16573317453</v>
      </c>
      <c r="B33" s="1" t="s">
        <v>172</v>
      </c>
      <c r="C33" s="1" t="s">
        <v>289</v>
      </c>
      <c r="D33" s="1" t="s">
        <v>176</v>
      </c>
      <c r="E33" s="1" t="s">
        <v>127</v>
      </c>
      <c r="F33" s="1" t="s">
        <v>172</v>
      </c>
      <c r="G33" s="1" t="s">
        <v>158</v>
      </c>
      <c r="H33" s="1" t="s">
        <v>159</v>
      </c>
      <c r="I33" s="1" t="s">
        <v>290</v>
      </c>
      <c r="J33" s="1" t="s">
        <v>161</v>
      </c>
      <c r="K33" s="1" t="s">
        <v>290</v>
      </c>
      <c r="L33" s="1" t="s">
        <v>290</v>
      </c>
      <c r="M33" s="1" t="s">
        <v>162</v>
      </c>
      <c r="N33" s="1" t="s">
        <v>162</v>
      </c>
      <c r="O33" s="1" t="s">
        <v>163</v>
      </c>
      <c r="P33" s="1" t="s">
        <v>164</v>
      </c>
      <c r="Q33" s="1" t="s">
        <v>291</v>
      </c>
      <c r="R33" s="1" t="s">
        <v>166</v>
      </c>
      <c r="S33" s="1" t="s">
        <v>167</v>
      </c>
      <c r="T33" s="1" t="s">
        <v>168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2021-10-20T02:01:34Z</dcterms:created>
  <dcterms:modified xsi:type="dcterms:W3CDTF">2021-10-20T02:12:47Z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8F155C34AE3146ADA9C62B1905DB8189</vt:lpwstr>
  </property>
  <property fmtid="{D5CDD505-2E9C-101B-9397-08002B2CF9AE}" pid="3" name="KSOProductBuildVer">
    <vt:lpwstr>2052-11.1.0.10938</vt:lpwstr>
  </property>
</Properties>
</file>