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</definedName>
  </definedNames>
  <calcPr calcId="144525"/>
</workbook>
</file>

<file path=xl/sharedStrings.xml><?xml version="1.0" encoding="utf-8"?>
<sst xmlns="http://schemas.openxmlformats.org/spreadsheetml/2006/main" count="702" uniqueCount="290">
  <si>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</si>
  <si>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</si>
  <si>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</si>
  <si>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</si>
  <si>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</si>
  <si>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</si>
  <si>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</si>
  <si>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</si>
  <si>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</si>
  <si>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</si>
  <si>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</si>
  <si>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</si>
  <si>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</si>
  <si>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</si>
  <si>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</si>
  <si>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</si>
  <si>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</si>
  <si>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</si>
  <si>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</si>
  <si>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</si>
  <si>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</si>
  <si>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</si>
  <si>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</si>
  <si>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</si>
  <si>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</si>
  <si>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</si>
  <si>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</si>
  <si>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[索契]铂尔曼索契中心酒店(Pullman Sochi Centre Hotel)(55280550)</t>
  </si>
  <si>
    <t>豪华客房, 1 张双人床, 海景&lt;不退款&gt;&lt;2人入住&gt;</t>
  </si>
  <si>
    <t>HKD</t>
  </si>
  <si>
    <t>Glukhova/Julia</t>
  </si>
  <si>
    <t>CA13030211021HKD</t>
  </si>
  <si>
    <t>未提现</t>
  </si>
  <si>
    <t>携程开票</t>
  </si>
  <si>
    <t>[蒙特雷]克莱门特蒙特利洲际酒店(InterContinental the Clement Monterey, an Ihg Hotel)(55694589)</t>
  </si>
  <si>
    <t>King Partial View Balcony Fp&lt;不退款&gt;&lt;2人入住&gt;</t>
  </si>
  <si>
    <t>Matsunaga/Chisa,Wilkinson/John</t>
  </si>
  <si>
    <t>取消</t>
  </si>
  <si>
    <t>[卡罗莱纳州]圣胡安皇家索内斯塔酒店(Royal Sonesta San Juan)(55336985)</t>
  </si>
  <si>
    <t>豪华特大床房&lt;不退款&gt;&lt;2人入住&gt;</t>
  </si>
  <si>
    <t>Gonzalez/Veronica</t>
  </si>
  <si>
    <t>31861SC065629</t>
  </si>
  <si>
    <t>[萨格勒布]威斯汀泽格布酒店(The Westin Zagreb)(55733426)</t>
  </si>
  <si>
    <t>豪华客房, 1 张大床, 城市景观&lt;2人入住&gt;&lt;不退款&gt;&lt;早餐&gt;</t>
  </si>
  <si>
    <t>Rattig/Andreas</t>
  </si>
  <si>
    <t>[萨克拉门托]萨克拉门托加州博览会费尔菲尔德客栈(Fairfield Inn Sacramento Cal Expo)(55744977)</t>
  </si>
  <si>
    <t>特大床房&lt;不退款&gt;&lt;2人入住&gt;</t>
  </si>
  <si>
    <t>Jacobson/Rachel Joy</t>
  </si>
  <si>
    <t>[阿纳海姆希尔斯]阿纳海姆山桔县费尔菲尔德客栈(Fairfield Inn Anaheim Hills Orange County)(55380396)</t>
  </si>
  <si>
    <t>特大床房&lt;2人入住&gt;&lt;不退款&gt;&lt;早餐&gt;</t>
  </si>
  <si>
    <t>Walker/Lonye</t>
  </si>
  <si>
    <t>[拉斯维加斯]OYO赌场酒店(OYO hotel and casino)(60493870)</t>
  </si>
  <si>
    <t>客房（2张双人床）&lt;不退款&gt;&lt;2人入住&gt;</t>
  </si>
  <si>
    <t>Mauz/Tobias</t>
  </si>
  <si>
    <t>[拉斯维加斯]拉斯维加斯金砖酒店(Golden Nugget Las Vegas)(55666051)</t>
  </si>
  <si>
    <t>拉什塔楼尊贵加利福尼亚特大床房&lt;不退款&gt;&lt;2人入住&gt;</t>
  </si>
  <si>
    <t>Jenkins/Tommy Doyle</t>
  </si>
  <si>
    <t>FF5H2</t>
  </si>
  <si>
    <t>[吉隆坡]吉隆坡威斯汀酒店(The Westin Kuala Lumpur)(55666037)</t>
  </si>
  <si>
    <t>双床房&lt;2人入住&gt;&lt;不退款&gt;&lt;早餐&gt;</t>
  </si>
  <si>
    <t>Kua/Alex Yeow Choo</t>
  </si>
  <si>
    <t>81894213;81894214</t>
  </si>
  <si>
    <t>[钦戈拉]钦戈拉普洛提酒店(Protea Hotel by Marriott Chingola)(68026105)</t>
  </si>
  <si>
    <t>园景双床房&lt;2人入住&gt;&lt;不退款&gt;&lt;早餐&gt;</t>
  </si>
  <si>
    <t>Chileshe/Viyeso</t>
  </si>
  <si>
    <t>[济州市]济州空中花园酒店(Hotel Skypark Jeju 1)(70165322)</t>
  </si>
  <si>
    <t>标准大床房&lt;不退款&gt;&lt;2人入住&gt;</t>
  </si>
  <si>
    <t>ZHANG/YUGUO</t>
  </si>
  <si>
    <t>[马尼拉]英雄酒店(Heroes Hotel)(55801167)</t>
  </si>
  <si>
    <t>豪华房&lt;不退款&gt;&lt;2人入住&gt;</t>
  </si>
  <si>
    <t>Yu/Jave</t>
  </si>
  <si>
    <t>[斯图加特]斯图加特雅乐轩酒店(Aloft Stuttgart)(55611966)</t>
  </si>
  <si>
    <t>都市特大床房&lt;早餐&gt;&lt;不退款&gt;&lt;2人入住&gt;</t>
  </si>
  <si>
    <t>Xiaosu/Ma,Zhen/Jiang</t>
  </si>
  <si>
    <t>[查尔斯顿]查尔斯顿杜伯里酒店(The Dewberry Charleston)(55573141)</t>
  </si>
  <si>
    <t>签名房1张特大床&lt;不退款&gt;&lt;2人入住&gt;</t>
  </si>
  <si>
    <t>Banker/Troy</t>
  </si>
  <si>
    <t>[日惹]马里奥波洛日惹特级酒店(Top Malioboro Hotel Jogja)(77368819)</t>
  </si>
  <si>
    <t>高级房&lt;不退款&gt;&lt;2人入住&gt;</t>
  </si>
  <si>
    <t>ISTIANAH/OKY</t>
  </si>
  <si>
    <t>[吉隆坡]吉隆坡中国城喜来登福朋酒店(Four Points by Sheraton Kuala Lumpur, Chinatown)(70787136)</t>
  </si>
  <si>
    <t>豪华双床房&lt;不退款&gt;&lt;2人入住&gt;</t>
  </si>
  <si>
    <t>Harun/Harzizi</t>
  </si>
  <si>
    <t>[萨兰]萨兰床先生酒店(Mister Bed Saran)(80330992)</t>
  </si>
  <si>
    <t>三人间&lt;不退款&gt;&lt;2人入住&gt;</t>
  </si>
  <si>
    <t>DYK/JAKUB</t>
  </si>
  <si>
    <t>[贝伊奥卢]喜来登伊斯坦布尔市中心酒店(Sheraton Istanbul City Center)(71612710)</t>
  </si>
  <si>
    <t>行政特大床房&lt;2人入住&gt;&lt;不退款&gt;&lt;早餐&gt;</t>
  </si>
  <si>
    <t>Alalfi/Tariq</t>
  </si>
  <si>
    <t>[首尔]首尔斯坦福酒店(Stanford Hotel Seoul)(55439529)</t>
  </si>
  <si>
    <t>双床房&lt;不退款&gt;&lt;2人入住&gt;</t>
  </si>
  <si>
    <t>Sin/Jaehoon</t>
  </si>
  <si>
    <t>赔款</t>
  </si>
  <si>
    <t>[哈里瓦县]哈里瓦丽笙酒店(Radisson Blu Hotel Haridwar)(46053022)</t>
  </si>
  <si>
    <t>标准房&lt;2人入住&gt;&lt;不退款&gt;&lt;早餐&gt;</t>
  </si>
  <si>
    <t>BANGA/SAHIL</t>
  </si>
  <si>
    <t>[诺沃桑克蒂佩特里]奇克拉纳德拉弗龙特拉文奇海岸高尔夫度假酒店(Vincci Resort Costa Golf Chiclana de la Frontera)(46053022)</t>
  </si>
  <si>
    <t>精致套房&lt;1&gt;&lt;2人入住&gt;&lt;不退款&gt;&lt;早餐&gt;</t>
  </si>
  <si>
    <t>Estrella Barral De La Torre/Oscar Setuain Emmanuel</t>
  </si>
  <si>
    <t>[Batu Sub-District]酒店阿斯顿旅馆巴图(Aston Inn Batu)(46053022)</t>
  </si>
  <si>
    <t>高级房间&lt;不退款&gt;&lt;2人入住&gt;</t>
  </si>
  <si>
    <t>Yugus Novitasari/Ana</t>
  </si>
  <si>
    <t>，</t>
  </si>
  <si>
    <t>本期扣款4575元</t>
  </si>
  <si>
    <t>本期扣款895.62元</t>
  </si>
  <si>
    <t>本期扣款1220.1元</t>
  </si>
  <si>
    <t>本期扣款979.57元</t>
  </si>
  <si>
    <t>22170.71 HKD</t>
  </si>
  <si>
    <t>A211021104714481</t>
  </si>
  <si>
    <t>A211021105000481</t>
  </si>
  <si>
    <t>总计：22170.71HKD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</si>
  <si>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</si>
  <si>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</si>
  <si>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</si>
  <si>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</si>
  <si>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</si>
  <si>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</si>
  <si>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</si>
  <si>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</si>
  <si>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</si>
  <si>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</si>
  <si>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</si>
  <si>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</si>
  <si>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</si>
  <si>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</si>
  <si>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</si>
  <si>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</si>
  <si>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</si>
  <si>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2021-10-17</t>
  </si>
  <si>
    <t>2279221</t>
  </si>
  <si>
    <t>首尔斯坦福酒店</t>
  </si>
  <si>
    <t>Sin Jaehoon</t>
  </si>
  <si>
    <t>2021-10-18</t>
  </si>
  <si>
    <t>退房日周结</t>
  </si>
  <si>
    <t>471.70</t>
  </si>
  <si>
    <t>569.00</t>
  </si>
  <si>
    <t>0</t>
  </si>
  <si>
    <t>0.00</t>
  </si>
  <si>
    <t>携程汇智国际直连</t>
  </si>
  <si>
    <t>2021-10-17 19:48:43</t>
  </si>
  <si>
    <t>否</t>
  </si>
  <si>
    <t>汇智国际旅游发展有限公司</t>
  </si>
  <si>
    <t>直连</t>
  </si>
  <si>
    <t>2279220</t>
  </si>
  <si>
    <t>伊斯坦布尔市中心喜来登酒店</t>
  </si>
  <si>
    <t>Alalfi Tariq</t>
  </si>
  <si>
    <t>686.41</t>
  </si>
  <si>
    <t>828.00</t>
  </si>
  <si>
    <t>2021-10-17 19:47:25</t>
  </si>
  <si>
    <t>2279200</t>
  </si>
  <si>
    <t>贝德萨拉先生酒店</t>
  </si>
  <si>
    <t>DYK JAKUB</t>
  </si>
  <si>
    <t>285.18</t>
  </si>
  <si>
    <t>344.00</t>
  </si>
  <si>
    <t>2021-10-17 19:04:18</t>
  </si>
  <si>
    <t>2279129</t>
  </si>
  <si>
    <t>吉隆坡中国城喜来登福朋酒店</t>
  </si>
  <si>
    <t>Harun Harzizi</t>
  </si>
  <si>
    <t>213.88</t>
  </si>
  <si>
    <t>258.00</t>
  </si>
  <si>
    <t>2021-10-17 16:03:51</t>
  </si>
  <si>
    <t>2279008</t>
  </si>
  <si>
    <t>马里奥波洛日惹特级酒店</t>
  </si>
  <si>
    <t>ISTIANAH OKY</t>
  </si>
  <si>
    <t>85.39</t>
  </si>
  <si>
    <t>103.00</t>
  </si>
  <si>
    <t>2021-10-17 10:56:27</t>
  </si>
  <si>
    <t>2278988</t>
  </si>
  <si>
    <t>查尔斯顿露苺酒店</t>
  </si>
  <si>
    <t>Banker Troy</t>
  </si>
  <si>
    <t>2874.14</t>
  </si>
  <si>
    <t>3467.00</t>
  </si>
  <si>
    <t>2021-10-17 09:59:21</t>
  </si>
  <si>
    <t>2278884</t>
  </si>
  <si>
    <t>斯图加特雅乐轩酒店</t>
  </si>
  <si>
    <t>Xiaosu Ma,Zhen Jiang</t>
  </si>
  <si>
    <t>679.70</t>
  </si>
  <si>
    <t>820.00</t>
  </si>
  <si>
    <t>2021-10-17 01:34:27</t>
  </si>
  <si>
    <t>2021-10-16</t>
  </si>
  <si>
    <t>2278291</t>
  </si>
  <si>
    <t>英雄酒店</t>
  </si>
  <si>
    <t>Yu Jave</t>
  </si>
  <si>
    <t>2021-10-16 02:19:44</t>
  </si>
  <si>
    <t>2278224</t>
  </si>
  <si>
    <t>济州空中花园酒店</t>
  </si>
  <si>
    <t>ZHANG YUGUO</t>
  </si>
  <si>
    <t>524.24</t>
  </si>
  <si>
    <t>632.00</t>
  </si>
  <si>
    <t>2021-10-16 00:10:09</t>
  </si>
  <si>
    <t>2021-10-15</t>
  </si>
  <si>
    <t>2277969</t>
  </si>
  <si>
    <t>钦戈拉普洛提酒店</t>
  </si>
  <si>
    <t>Chileshe Viyeso</t>
  </si>
  <si>
    <t>1539.55</t>
  </si>
  <si>
    <t>1856.00</t>
  </si>
  <si>
    <t>2021-10-15 17:53:29</t>
  </si>
  <si>
    <t>2021-10-14</t>
  </si>
  <si>
    <t>2277028</t>
  </si>
  <si>
    <t>吉隆坡威斯汀酒店</t>
  </si>
  <si>
    <t>Kua Alex Yeow Choo</t>
  </si>
  <si>
    <t>1091.15</t>
  </si>
  <si>
    <t>1314.00</t>
  </si>
  <si>
    <t>2021-10-14 00:37:05</t>
  </si>
  <si>
    <t>2021-10-13</t>
  </si>
  <si>
    <t>2276855</t>
  </si>
  <si>
    <t>金砖酒店&amp;赌场</t>
  </si>
  <si>
    <t>Jenkins Tommy Doyle</t>
  </si>
  <si>
    <t>5353.59</t>
  </si>
  <si>
    <t>6447.00</t>
  </si>
  <si>
    <t>2021-10-13 19:42:40</t>
  </si>
  <si>
    <t>2021-10-11</t>
  </si>
  <si>
    <t>2275520</t>
  </si>
  <si>
    <t>OYO赌场酒店</t>
  </si>
  <si>
    <t>Mauz Tobias</t>
  </si>
  <si>
    <t>2380.60</t>
  </si>
  <si>
    <t>2872.00</t>
  </si>
  <si>
    <t>2021-10-11 09:55:43</t>
  </si>
  <si>
    <t>2021-10-10</t>
  </si>
  <si>
    <t>2275118</t>
  </si>
  <si>
    <t>阿纳海姆希尔斯桔县万豪费尔菲尔德酒店</t>
  </si>
  <si>
    <t>Walker Lonye</t>
  </si>
  <si>
    <t>2426.19</t>
  </si>
  <si>
    <t>2927.00</t>
  </si>
  <si>
    <t>2021-10-10 07:13:12</t>
  </si>
  <si>
    <t>2021-10-08</t>
  </si>
  <si>
    <t>2274415</t>
  </si>
  <si>
    <t>萨克拉门托加州博览会费尔菲尔德酒店</t>
  </si>
  <si>
    <t>Jacobson Rachel Joy</t>
  </si>
  <si>
    <t>852.62</t>
  </si>
  <si>
    <t>1027.00</t>
  </si>
  <si>
    <t>2021-10-08 14:47:32</t>
  </si>
  <si>
    <t>2021-10-07</t>
  </si>
  <si>
    <t>2274058</t>
  </si>
  <si>
    <t>威斯汀萨格勒布酒店</t>
  </si>
  <si>
    <t>Rattig Andreas</t>
  </si>
  <si>
    <t>495.57</t>
  </si>
  <si>
    <t>597.00</t>
  </si>
  <si>
    <t>2021-10-07 17:35:25</t>
  </si>
  <si>
    <t>2021-09-22</t>
  </si>
  <si>
    <t>2260895</t>
  </si>
  <si>
    <t>克莱门特蒙特里洲际酒店</t>
  </si>
  <si>
    <t>Matsunaga Chisa,Wilkinson John</t>
  </si>
  <si>
    <t>1819.41</t>
  </si>
  <si>
    <t>2186.00</t>
  </si>
  <si>
    <t>2021-09-22 08:51:49</t>
  </si>
  <si>
    <t>2021-09-19</t>
  </si>
  <si>
    <t>2259288</t>
  </si>
  <si>
    <t>铂尔曼索契中心酒店</t>
  </si>
  <si>
    <t>Glukhova Julia</t>
  </si>
  <si>
    <t>2988.05</t>
  </si>
  <si>
    <t>3594.00</t>
  </si>
  <si>
    <t>2021-09-19 23:03:53</t>
  </si>
  <si>
    <t>2021-08-27</t>
  </si>
  <si>
    <t>2235117</t>
  </si>
  <si>
    <t>飞龙旅馆</t>
  </si>
  <si>
    <t>Thomas Jess,Thomas Jess</t>
  </si>
  <si>
    <t>482.05</t>
  </si>
  <si>
    <t>578.00</t>
  </si>
  <si>
    <t>-577</t>
  </si>
  <si>
    <t>-482</t>
  </si>
  <si>
    <t>2021-08-27 23:20:12</t>
  </si>
  <si>
    <t>2021-07-17</t>
  </si>
  <si>
    <t>2199629</t>
  </si>
  <si>
    <t>四皇后赌场酒店</t>
  </si>
  <si>
    <t>Schulte Sue Ellen,Schulte Gerald Michael</t>
  </si>
  <si>
    <t>2584.20</t>
  </si>
  <si>
    <t>3093.00</t>
  </si>
  <si>
    <t>2021-07-17 02:59:01</t>
  </si>
  <si>
    <t>2021-07-14</t>
  </si>
  <si>
    <t>2196984</t>
  </si>
  <si>
    <t>庆州 Lahan Select 酒店</t>
  </si>
  <si>
    <t>Nam KIil,kang a reum</t>
  </si>
  <si>
    <t>1192.79</t>
  </si>
  <si>
    <t>1429.00</t>
  </si>
  <si>
    <t>2021-07-14 21:56:08</t>
  </si>
  <si>
    <t>2021-07-11</t>
  </si>
  <si>
    <t>2192344</t>
  </si>
  <si>
    <t>万丽印第安维尔斯度假温泉酒店</t>
  </si>
  <si>
    <t>Losey Steven,Losey Kathryn</t>
  </si>
  <si>
    <t>8735.37</t>
  </si>
  <si>
    <t>10454.01</t>
  </si>
  <si>
    <t>2021-07-11 04:21:00</t>
  </si>
  <si>
    <t>2021-07-07</t>
  </si>
  <si>
    <t>2187149</t>
  </si>
  <si>
    <t>娱乐场海洋度假村</t>
  </si>
  <si>
    <t>Standish Mike,Standish Elizabeth</t>
  </si>
  <si>
    <t>4160.11</t>
  </si>
  <si>
    <t>4977.99</t>
  </si>
  <si>
    <t>2021-07-07 21:47:32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</si>
</sst>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1" borderId="5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20" fillId="24" borderId="2" applyNumberFormat="0" applyAlignment="0" applyProtection="0">
      <alignment vertical="center"/>
    </xf>
    <xf numFmtId="0" fontId="6" fillId="7" borderId="1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16323566962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44484</v>
      </c>
      <c r="G2" s="5">
        <v>44487</v>
      </c>
      <c r="H2" s="4">
        <v>1</v>
      </c>
      <c r="I2" s="4">
        <v>3</v>
      </c>
      <c r="J2" s="4">
        <v>3</v>
      </c>
      <c r="K2" s="4" t="s">
        <v>29</v>
      </c>
      <c r="L2" s="4">
        <v>3594</v>
      </c>
      <c r="M2" s="4">
        <v>3594</v>
      </c>
      <c r="N2" s="4" t="s">
        <v>30</v>
      </c>
      <c r="O2" s="4" t="s">
        <v>31</v>
      </c>
      <c r="P2" s="4" t="s">
        <v>32</v>
      </c>
      <c r="Q2" s="4">
        <v>0</v>
      </c>
      <c r="R2" s="8">
        <v>44458</v>
      </c>
      <c r="S2" s="5">
        <v>44490</v>
      </c>
      <c r="T2" s="4" t="s">
        <v>33</v>
      </c>
      <c r="U2" s="4">
        <v>3594</v>
      </c>
      <c r="V2" s="4">
        <v>0</v>
      </c>
      <c r="W2" s="4">
        <v>0</v>
      </c>
      <c r="X2" s="4">
        <v>2259288</v>
      </c>
      <c r="Y2" s="4">
        <v>24347701</v>
      </c>
    </row>
    <row r="3" s="4" customFormat="1" spans="1:24">
      <c r="A3" s="4">
        <v>16336488029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44486</v>
      </c>
      <c r="G3" s="5">
        <v>44487</v>
      </c>
      <c r="H3" s="4">
        <v>1</v>
      </c>
      <c r="I3" s="4">
        <v>1</v>
      </c>
      <c r="J3" s="4">
        <v>1</v>
      </c>
      <c r="K3" s="4" t="s">
        <v>29</v>
      </c>
      <c r="L3" s="4">
        <v>2186</v>
      </c>
      <c r="M3" s="4">
        <v>2186</v>
      </c>
      <c r="N3" s="4" t="s">
        <v>36</v>
      </c>
      <c r="O3" s="4" t="s">
        <v>31</v>
      </c>
      <c r="P3" s="4" t="s">
        <v>32</v>
      </c>
      <c r="Q3" s="4">
        <v>0</v>
      </c>
      <c r="R3" s="8">
        <v>44461</v>
      </c>
      <c r="S3" s="5">
        <v>44490</v>
      </c>
      <c r="T3" s="4" t="s">
        <v>33</v>
      </c>
      <c r="U3" s="4">
        <v>2186</v>
      </c>
      <c r="V3" s="4">
        <v>0</v>
      </c>
      <c r="W3" s="4">
        <v>0</v>
      </c>
      <c r="X3" s="4">
        <v>2260895</v>
      </c>
    </row>
    <row r="4" s="4" customFormat="1" spans="1:25">
      <c r="A4" s="4">
        <v>16250875702</v>
      </c>
      <c r="B4" s="4" t="s">
        <v>25</v>
      </c>
      <c r="C4" s="4" t="s">
        <v>37</v>
      </c>
      <c r="D4" s="4" t="s">
        <v>38</v>
      </c>
      <c r="E4" s="4" t="s">
        <v>39</v>
      </c>
      <c r="F4" s="5">
        <v>44484</v>
      </c>
      <c r="G4" s="5">
        <v>44487</v>
      </c>
      <c r="H4" s="4">
        <v>1</v>
      </c>
      <c r="I4" s="4">
        <v>3</v>
      </c>
      <c r="J4" s="4">
        <v>3</v>
      </c>
      <c r="K4" s="4" t="s">
        <v>29</v>
      </c>
      <c r="L4" s="4">
        <v>-4575</v>
      </c>
      <c r="M4" s="4">
        <v>-4575</v>
      </c>
      <c r="N4" s="4" t="s">
        <v>40</v>
      </c>
      <c r="O4" s="4" t="s">
        <v>31</v>
      </c>
      <c r="P4" s="4" t="s">
        <v>32</v>
      </c>
      <c r="Q4" s="4">
        <v>0</v>
      </c>
      <c r="R4" s="8">
        <v>44449</v>
      </c>
      <c r="S4" s="5">
        <v>44490</v>
      </c>
      <c r="T4" s="4" t="s">
        <v>33</v>
      </c>
      <c r="U4" s="4">
        <v>-4575</v>
      </c>
      <c r="V4" s="4">
        <v>0</v>
      </c>
      <c r="W4" s="4">
        <v>0</v>
      </c>
      <c r="X4" s="4">
        <v>2248904</v>
      </c>
      <c r="Y4" s="4" t="s">
        <v>41</v>
      </c>
    </row>
    <row r="5" s="4" customFormat="1" spans="1:25">
      <c r="A5" s="4">
        <v>16488843792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44486</v>
      </c>
      <c r="G5" s="5">
        <v>44487</v>
      </c>
      <c r="H5" s="4">
        <v>1</v>
      </c>
      <c r="I5" s="4">
        <v>1</v>
      </c>
      <c r="J5" s="4">
        <v>1</v>
      </c>
      <c r="K5" s="4" t="s">
        <v>29</v>
      </c>
      <c r="L5" s="4">
        <v>597</v>
      </c>
      <c r="M5" s="4">
        <v>597</v>
      </c>
      <c r="N5" s="4" t="s">
        <v>44</v>
      </c>
      <c r="O5" s="4" t="s">
        <v>31</v>
      </c>
      <c r="P5" s="4" t="s">
        <v>32</v>
      </c>
      <c r="Q5" s="4">
        <v>0</v>
      </c>
      <c r="R5" s="8">
        <v>44476</v>
      </c>
      <c r="S5" s="5">
        <v>44490</v>
      </c>
      <c r="T5" s="4" t="s">
        <v>33</v>
      </c>
      <c r="U5" s="4">
        <v>597</v>
      </c>
      <c r="V5" s="4">
        <v>0</v>
      </c>
      <c r="W5" s="4">
        <v>0</v>
      </c>
      <c r="X5" s="4"/>
      <c r="Y5" s="4">
        <v>74417096</v>
      </c>
    </row>
    <row r="6" s="4" customFormat="1" spans="1:25">
      <c r="A6" s="4">
        <v>16495761477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44486</v>
      </c>
      <c r="G6" s="5">
        <v>44487</v>
      </c>
      <c r="H6" s="4">
        <v>1</v>
      </c>
      <c r="I6" s="4">
        <v>1</v>
      </c>
      <c r="J6" s="4">
        <v>1</v>
      </c>
      <c r="K6" s="4" t="s">
        <v>29</v>
      </c>
      <c r="L6" s="4">
        <v>1027</v>
      </c>
      <c r="M6" s="4">
        <v>1027</v>
      </c>
      <c r="N6" s="4" t="s">
        <v>47</v>
      </c>
      <c r="O6" s="4" t="s">
        <v>31</v>
      </c>
      <c r="P6" s="4" t="s">
        <v>32</v>
      </c>
      <c r="Q6" s="4">
        <v>0</v>
      </c>
      <c r="R6" s="8">
        <v>44477</v>
      </c>
      <c r="S6" s="5">
        <v>44490</v>
      </c>
      <c r="T6" s="4" t="s">
        <v>33</v>
      </c>
      <c r="U6" s="4">
        <v>1027</v>
      </c>
      <c r="V6" s="4">
        <v>0</v>
      </c>
      <c r="W6" s="4">
        <v>0</v>
      </c>
      <c r="X6" s="4"/>
      <c r="Y6" s="4">
        <v>75301505</v>
      </c>
    </row>
    <row r="7" s="4" customFormat="1" spans="1:25">
      <c r="A7" s="4">
        <v>16506953772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44484</v>
      </c>
      <c r="G7" s="5">
        <v>44487</v>
      </c>
      <c r="H7" s="4">
        <v>1</v>
      </c>
      <c r="I7" s="4">
        <v>3</v>
      </c>
      <c r="J7" s="4">
        <v>3</v>
      </c>
      <c r="K7" s="4" t="s">
        <v>29</v>
      </c>
      <c r="L7" s="4">
        <v>2927</v>
      </c>
      <c r="M7" s="4">
        <v>2927</v>
      </c>
      <c r="N7" s="4" t="s">
        <v>50</v>
      </c>
      <c r="O7" s="4" t="s">
        <v>31</v>
      </c>
      <c r="P7" s="4" t="s">
        <v>32</v>
      </c>
      <c r="Q7" s="4">
        <v>0</v>
      </c>
      <c r="R7" s="8">
        <v>44479</v>
      </c>
      <c r="S7" s="5">
        <v>44490</v>
      </c>
      <c r="T7" s="4" t="s">
        <v>33</v>
      </c>
      <c r="U7" s="4">
        <v>2927</v>
      </c>
      <c r="V7" s="4">
        <v>0</v>
      </c>
      <c r="W7" s="4">
        <v>0</v>
      </c>
      <c r="X7" s="4">
        <v>2275118</v>
      </c>
      <c r="Y7" s="4">
        <v>76661030</v>
      </c>
    </row>
    <row r="8" s="4" customFormat="1" spans="1:24">
      <c r="A8" s="4">
        <v>16513922850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44483</v>
      </c>
      <c r="G8" s="5">
        <v>44487</v>
      </c>
      <c r="H8" s="4">
        <v>1</v>
      </c>
      <c r="I8" s="4">
        <v>4</v>
      </c>
      <c r="J8" s="4">
        <v>4</v>
      </c>
      <c r="K8" s="4" t="s">
        <v>29</v>
      </c>
      <c r="L8" s="4">
        <v>2872</v>
      </c>
      <c r="M8" s="4">
        <v>2872</v>
      </c>
      <c r="N8" s="4" t="s">
        <v>53</v>
      </c>
      <c r="O8" s="4" t="s">
        <v>31</v>
      </c>
      <c r="P8" s="4" t="s">
        <v>32</v>
      </c>
      <c r="Q8" s="4">
        <v>0</v>
      </c>
      <c r="R8" s="8">
        <v>44480</v>
      </c>
      <c r="S8" s="5">
        <v>44490</v>
      </c>
      <c r="T8" s="4" t="s">
        <v>33</v>
      </c>
      <c r="U8" s="4">
        <v>2872</v>
      </c>
      <c r="V8" s="4">
        <v>0</v>
      </c>
      <c r="W8" s="4">
        <v>0</v>
      </c>
      <c r="X8" s="4">
        <v>2275520</v>
      </c>
    </row>
    <row r="9" s="4" customFormat="1" spans="1:25">
      <c r="A9" s="4">
        <v>16538726900</v>
      </c>
      <c r="B9" s="4" t="s">
        <v>25</v>
      </c>
      <c r="C9" s="4" t="s">
        <v>26</v>
      </c>
      <c r="D9" s="4" t="s">
        <v>54</v>
      </c>
      <c r="E9" s="4" t="s">
        <v>55</v>
      </c>
      <c r="F9" s="5">
        <v>44484</v>
      </c>
      <c r="G9" s="5">
        <v>44487</v>
      </c>
      <c r="H9" s="4">
        <v>1</v>
      </c>
      <c r="I9" s="4">
        <v>3</v>
      </c>
      <c r="J9" s="4">
        <v>3</v>
      </c>
      <c r="K9" s="4" t="s">
        <v>29</v>
      </c>
      <c r="L9" s="4">
        <v>6447</v>
      </c>
      <c r="M9" s="4">
        <v>6447</v>
      </c>
      <c r="N9" s="4" t="s">
        <v>56</v>
      </c>
      <c r="O9" s="4" t="s">
        <v>31</v>
      </c>
      <c r="P9" s="4" t="s">
        <v>32</v>
      </c>
      <c r="Q9" s="4">
        <v>0</v>
      </c>
      <c r="R9" s="8">
        <v>44482</v>
      </c>
      <c r="S9" s="5">
        <v>44490</v>
      </c>
      <c r="T9" s="4" t="s">
        <v>33</v>
      </c>
      <c r="U9" s="4">
        <v>6447</v>
      </c>
      <c r="V9" s="4">
        <v>0</v>
      </c>
      <c r="W9" s="4">
        <v>0</v>
      </c>
      <c r="X9" s="4">
        <v>2276855</v>
      </c>
      <c r="Y9" s="4" t="s">
        <v>57</v>
      </c>
    </row>
    <row r="10" s="4" customFormat="1" spans="1:25">
      <c r="A10" s="4">
        <v>16540037852</v>
      </c>
      <c r="B10" s="4" t="s">
        <v>25</v>
      </c>
      <c r="C10" s="4" t="s">
        <v>26</v>
      </c>
      <c r="D10" s="4" t="s">
        <v>58</v>
      </c>
      <c r="E10" s="4" t="s">
        <v>59</v>
      </c>
      <c r="F10" s="5">
        <v>44486</v>
      </c>
      <c r="G10" s="5">
        <v>44487</v>
      </c>
      <c r="H10" s="4">
        <v>2</v>
      </c>
      <c r="I10" s="4">
        <v>1</v>
      </c>
      <c r="J10" s="4">
        <v>2</v>
      </c>
      <c r="K10" s="4" t="s">
        <v>29</v>
      </c>
      <c r="L10" s="4">
        <v>1314</v>
      </c>
      <c r="M10" s="4">
        <v>1314</v>
      </c>
      <c r="N10" s="4" t="s">
        <v>60</v>
      </c>
      <c r="O10" s="4" t="s">
        <v>31</v>
      </c>
      <c r="P10" s="4" t="s">
        <v>32</v>
      </c>
      <c r="Q10" s="4">
        <v>0</v>
      </c>
      <c r="R10" s="8">
        <v>44483</v>
      </c>
      <c r="S10" s="5">
        <v>44490</v>
      </c>
      <c r="T10" s="4" t="s">
        <v>33</v>
      </c>
      <c r="U10" s="4">
        <v>1314</v>
      </c>
      <c r="V10" s="4">
        <v>0</v>
      </c>
      <c r="W10" s="4">
        <v>0</v>
      </c>
      <c r="X10" s="4"/>
      <c r="Y10" s="4" t="s">
        <v>61</v>
      </c>
    </row>
    <row r="11" s="4" customFormat="1" spans="1:25">
      <c r="A11" s="4">
        <v>16558886929</v>
      </c>
      <c r="B11" s="4" t="s">
        <v>25</v>
      </c>
      <c r="C11" s="4" t="s">
        <v>26</v>
      </c>
      <c r="D11" s="4" t="s">
        <v>62</v>
      </c>
      <c r="E11" s="4" t="s">
        <v>63</v>
      </c>
      <c r="F11" s="5">
        <v>44484</v>
      </c>
      <c r="G11" s="5">
        <v>44487</v>
      </c>
      <c r="H11" s="4">
        <v>1</v>
      </c>
      <c r="I11" s="4">
        <v>3</v>
      </c>
      <c r="J11" s="4">
        <v>3</v>
      </c>
      <c r="K11" s="4" t="s">
        <v>29</v>
      </c>
      <c r="L11" s="4">
        <v>1856</v>
      </c>
      <c r="M11" s="4">
        <v>1856</v>
      </c>
      <c r="N11" s="4" t="s">
        <v>64</v>
      </c>
      <c r="O11" s="4" t="s">
        <v>31</v>
      </c>
      <c r="P11" s="4" t="s">
        <v>32</v>
      </c>
      <c r="Q11" s="4">
        <v>0</v>
      </c>
      <c r="R11" s="8">
        <v>44484</v>
      </c>
      <c r="S11" s="5">
        <v>44490</v>
      </c>
      <c r="T11" s="4" t="s">
        <v>33</v>
      </c>
      <c r="U11" s="4">
        <v>1856</v>
      </c>
      <c r="V11" s="4">
        <v>0</v>
      </c>
      <c r="W11" s="4">
        <v>0</v>
      </c>
      <c r="X11" s="4">
        <v>2277969</v>
      </c>
      <c r="Y11" s="4">
        <v>83563151</v>
      </c>
    </row>
    <row r="12" s="4" customFormat="1" spans="1:23">
      <c r="A12" s="4">
        <v>16561137764</v>
      </c>
      <c r="B12" s="4" t="s">
        <v>25</v>
      </c>
      <c r="C12" s="4" t="s">
        <v>26</v>
      </c>
      <c r="D12" s="4" t="s">
        <v>65</v>
      </c>
      <c r="E12" s="4" t="s">
        <v>66</v>
      </c>
      <c r="F12" s="5">
        <v>44485</v>
      </c>
      <c r="G12" s="5">
        <v>44487</v>
      </c>
      <c r="H12" s="4">
        <v>1</v>
      </c>
      <c r="I12" s="4">
        <v>2</v>
      </c>
      <c r="J12" s="4">
        <v>2</v>
      </c>
      <c r="K12" s="4" t="s">
        <v>29</v>
      </c>
      <c r="L12" s="4">
        <v>632</v>
      </c>
      <c r="M12" s="4">
        <v>632</v>
      </c>
      <c r="N12" s="4" t="s">
        <v>67</v>
      </c>
      <c r="O12" s="4" t="s">
        <v>31</v>
      </c>
      <c r="P12" s="4" t="s">
        <v>32</v>
      </c>
      <c r="Q12" s="4">
        <v>0</v>
      </c>
      <c r="R12" s="8">
        <v>44485</v>
      </c>
      <c r="S12" s="5">
        <v>44490</v>
      </c>
      <c r="T12" s="4" t="s">
        <v>33</v>
      </c>
      <c r="U12" s="4">
        <v>632</v>
      </c>
      <c r="V12" s="4">
        <v>0</v>
      </c>
      <c r="W12" s="4">
        <v>0</v>
      </c>
    </row>
    <row r="13" s="4" customFormat="1" spans="1:24">
      <c r="A13" s="4">
        <v>16561421377</v>
      </c>
      <c r="B13" s="4" t="s">
        <v>25</v>
      </c>
      <c r="C13" s="4" t="s">
        <v>26</v>
      </c>
      <c r="D13" s="4" t="s">
        <v>68</v>
      </c>
      <c r="E13" s="4" t="s">
        <v>69</v>
      </c>
      <c r="F13" s="5">
        <v>44485</v>
      </c>
      <c r="G13" s="5">
        <v>44487</v>
      </c>
      <c r="H13" s="4">
        <v>1</v>
      </c>
      <c r="I13" s="4">
        <v>2</v>
      </c>
      <c r="J13" s="4">
        <v>2</v>
      </c>
      <c r="K13" s="4" t="s">
        <v>29</v>
      </c>
      <c r="L13" s="4">
        <v>492</v>
      </c>
      <c r="M13" s="4">
        <v>492</v>
      </c>
      <c r="N13" s="4" t="s">
        <v>70</v>
      </c>
      <c r="O13" s="4" t="s">
        <v>31</v>
      </c>
      <c r="P13" s="4" t="s">
        <v>32</v>
      </c>
      <c r="Q13" s="4">
        <v>0</v>
      </c>
      <c r="R13" s="8">
        <v>44485</v>
      </c>
      <c r="S13" s="5">
        <v>44490</v>
      </c>
      <c r="T13" s="4" t="s">
        <v>33</v>
      </c>
      <c r="U13" s="4">
        <v>492</v>
      </c>
      <c r="V13" s="4">
        <v>0</v>
      </c>
      <c r="W13" s="4">
        <v>0</v>
      </c>
      <c r="X13" s="4">
        <v>2278291</v>
      </c>
    </row>
    <row r="14" s="4" customFormat="1" spans="1:24">
      <c r="A14" s="4">
        <v>16561421377</v>
      </c>
      <c r="B14" s="4" t="s">
        <v>25</v>
      </c>
      <c r="C14" s="4" t="s">
        <v>37</v>
      </c>
      <c r="D14" s="4" t="s">
        <v>68</v>
      </c>
      <c r="E14" s="4" t="s">
        <v>69</v>
      </c>
      <c r="F14" s="5">
        <v>44485</v>
      </c>
      <c r="G14" s="5">
        <v>44487</v>
      </c>
      <c r="H14" s="4">
        <v>1</v>
      </c>
      <c r="I14" s="4">
        <v>2</v>
      </c>
      <c r="J14" s="4">
        <v>2</v>
      </c>
      <c r="K14" s="4" t="s">
        <v>29</v>
      </c>
      <c r="L14" s="4">
        <v>-492</v>
      </c>
      <c r="M14" s="4">
        <v>-492</v>
      </c>
      <c r="N14" s="4" t="s">
        <v>70</v>
      </c>
      <c r="O14" s="4" t="s">
        <v>31</v>
      </c>
      <c r="P14" s="4" t="s">
        <v>32</v>
      </c>
      <c r="Q14" s="4">
        <v>0</v>
      </c>
      <c r="R14" s="8">
        <v>44485</v>
      </c>
      <c r="S14" s="5">
        <v>44490</v>
      </c>
      <c r="T14" s="4" t="s">
        <v>33</v>
      </c>
      <c r="U14" s="4">
        <v>-492</v>
      </c>
      <c r="V14" s="4">
        <v>0</v>
      </c>
      <c r="W14" s="4">
        <v>0</v>
      </c>
      <c r="X14" s="4">
        <v>2278291</v>
      </c>
    </row>
    <row r="15" s="4" customFormat="1" spans="1:25">
      <c r="A15" s="4">
        <v>16574033250</v>
      </c>
      <c r="B15" s="4" t="s">
        <v>25</v>
      </c>
      <c r="C15" s="4" t="s">
        <v>26</v>
      </c>
      <c r="D15" s="4" t="s">
        <v>71</v>
      </c>
      <c r="E15" s="4" t="s">
        <v>72</v>
      </c>
      <c r="F15" s="5">
        <v>44486</v>
      </c>
      <c r="G15" s="5">
        <v>44487</v>
      </c>
      <c r="H15" s="4">
        <v>1</v>
      </c>
      <c r="I15" s="4">
        <v>1</v>
      </c>
      <c r="J15" s="4">
        <v>1</v>
      </c>
      <c r="K15" s="4" t="s">
        <v>29</v>
      </c>
      <c r="L15" s="4">
        <v>820</v>
      </c>
      <c r="M15" s="4">
        <v>820</v>
      </c>
      <c r="N15" s="4" t="s">
        <v>73</v>
      </c>
      <c r="O15" s="4" t="s">
        <v>31</v>
      </c>
      <c r="P15" s="4" t="s">
        <v>32</v>
      </c>
      <c r="Q15" s="4">
        <v>0</v>
      </c>
      <c r="R15" s="8">
        <v>44486</v>
      </c>
      <c r="S15" s="5">
        <v>44490</v>
      </c>
      <c r="T15" s="4" t="s">
        <v>33</v>
      </c>
      <c r="U15" s="4">
        <v>820</v>
      </c>
      <c r="V15" s="4">
        <v>0</v>
      </c>
      <c r="W15" s="4">
        <v>0</v>
      </c>
      <c r="X15" s="4"/>
      <c r="Y15" s="4">
        <v>84650778</v>
      </c>
    </row>
    <row r="16" s="4" customFormat="1" spans="1:24">
      <c r="A16" s="4">
        <v>16574586936</v>
      </c>
      <c r="B16" s="4" t="s">
        <v>25</v>
      </c>
      <c r="C16" s="4" t="s">
        <v>26</v>
      </c>
      <c r="D16" s="4" t="s">
        <v>74</v>
      </c>
      <c r="E16" s="4" t="s">
        <v>75</v>
      </c>
      <c r="F16" s="5">
        <v>44486</v>
      </c>
      <c r="G16" s="5">
        <v>44487</v>
      </c>
      <c r="H16" s="4">
        <v>1</v>
      </c>
      <c r="I16" s="4">
        <v>1</v>
      </c>
      <c r="J16" s="4">
        <v>1</v>
      </c>
      <c r="K16" s="4" t="s">
        <v>29</v>
      </c>
      <c r="L16" s="4">
        <v>3467</v>
      </c>
      <c r="M16" s="4">
        <v>3467</v>
      </c>
      <c r="N16" s="4" t="s">
        <v>76</v>
      </c>
      <c r="O16" s="4" t="s">
        <v>31</v>
      </c>
      <c r="P16" s="4" t="s">
        <v>32</v>
      </c>
      <c r="Q16" s="4">
        <v>0</v>
      </c>
      <c r="R16" s="8">
        <v>44486</v>
      </c>
      <c r="S16" s="5">
        <v>44490</v>
      </c>
      <c r="T16" s="4" t="s">
        <v>33</v>
      </c>
      <c r="U16" s="4">
        <v>3467</v>
      </c>
      <c r="V16" s="4">
        <v>0</v>
      </c>
      <c r="W16" s="4">
        <v>0</v>
      </c>
      <c r="X16" s="4">
        <v>2278988</v>
      </c>
    </row>
    <row r="17" s="4" customFormat="1" spans="1:23">
      <c r="A17" s="4">
        <v>16574792687</v>
      </c>
      <c r="B17" s="4" t="s">
        <v>25</v>
      </c>
      <c r="C17" s="4" t="s">
        <v>26</v>
      </c>
      <c r="D17" s="4" t="s">
        <v>77</v>
      </c>
      <c r="E17" s="4" t="s">
        <v>78</v>
      </c>
      <c r="F17" s="5">
        <v>44486</v>
      </c>
      <c r="G17" s="5">
        <v>44487</v>
      </c>
      <c r="H17" s="4">
        <v>1</v>
      </c>
      <c r="I17" s="4">
        <v>1</v>
      </c>
      <c r="J17" s="4">
        <v>1</v>
      </c>
      <c r="K17" s="4" t="s">
        <v>29</v>
      </c>
      <c r="L17" s="4">
        <v>103</v>
      </c>
      <c r="M17" s="4">
        <v>103</v>
      </c>
      <c r="N17" s="4" t="s">
        <v>79</v>
      </c>
      <c r="O17" s="4" t="s">
        <v>31</v>
      </c>
      <c r="P17" s="4" t="s">
        <v>32</v>
      </c>
      <c r="Q17" s="4">
        <v>0</v>
      </c>
      <c r="R17" s="8">
        <v>44486</v>
      </c>
      <c r="S17" s="5">
        <v>44490</v>
      </c>
      <c r="T17" s="4" t="s">
        <v>33</v>
      </c>
      <c r="U17" s="4">
        <v>103</v>
      </c>
      <c r="V17" s="4">
        <v>0</v>
      </c>
      <c r="W17" s="4">
        <v>0</v>
      </c>
    </row>
    <row r="18" s="4" customFormat="1" spans="1:25">
      <c r="A18" s="4">
        <v>16581226101</v>
      </c>
      <c r="B18" s="4" t="s">
        <v>25</v>
      </c>
      <c r="C18" s="4" t="s">
        <v>26</v>
      </c>
      <c r="D18" s="4" t="s">
        <v>80</v>
      </c>
      <c r="E18" s="4" t="s">
        <v>81</v>
      </c>
      <c r="F18" s="5">
        <v>44486</v>
      </c>
      <c r="G18" s="5">
        <v>44487</v>
      </c>
      <c r="H18" s="4">
        <v>1</v>
      </c>
      <c r="I18" s="4">
        <v>1</v>
      </c>
      <c r="J18" s="4">
        <v>1</v>
      </c>
      <c r="K18" s="4" t="s">
        <v>29</v>
      </c>
      <c r="L18" s="4">
        <v>258</v>
      </c>
      <c r="M18" s="4">
        <v>258</v>
      </c>
      <c r="N18" s="4" t="s">
        <v>82</v>
      </c>
      <c r="O18" s="4" t="s">
        <v>31</v>
      </c>
      <c r="P18" s="4" t="s">
        <v>32</v>
      </c>
      <c r="Q18" s="4">
        <v>0</v>
      </c>
      <c r="R18" s="8">
        <v>44486</v>
      </c>
      <c r="S18" s="5">
        <v>44490</v>
      </c>
      <c r="T18" s="4" t="s">
        <v>33</v>
      </c>
      <c r="U18" s="4">
        <v>258</v>
      </c>
      <c r="V18" s="4">
        <v>0</v>
      </c>
      <c r="W18" s="4">
        <v>0</v>
      </c>
      <c r="X18" s="4"/>
      <c r="Y18" s="4">
        <v>85014666</v>
      </c>
    </row>
    <row r="19" s="4" customFormat="1" spans="1:23">
      <c r="A19" s="4">
        <v>16582604728</v>
      </c>
      <c r="B19" s="4" t="s">
        <v>25</v>
      </c>
      <c r="C19" s="4" t="s">
        <v>26</v>
      </c>
      <c r="D19" s="4" t="s">
        <v>83</v>
      </c>
      <c r="E19" s="4" t="s">
        <v>84</v>
      </c>
      <c r="F19" s="5">
        <v>44486</v>
      </c>
      <c r="G19" s="5">
        <v>44487</v>
      </c>
      <c r="H19" s="4">
        <v>1</v>
      </c>
      <c r="I19" s="4">
        <v>1</v>
      </c>
      <c r="J19" s="4">
        <v>1</v>
      </c>
      <c r="K19" s="4" t="s">
        <v>29</v>
      </c>
      <c r="L19" s="4">
        <v>344</v>
      </c>
      <c r="M19" s="4">
        <v>344</v>
      </c>
      <c r="N19" s="4" t="s">
        <v>85</v>
      </c>
      <c r="O19" s="4" t="s">
        <v>31</v>
      </c>
      <c r="P19" s="4" t="s">
        <v>32</v>
      </c>
      <c r="Q19" s="4">
        <v>0</v>
      </c>
      <c r="R19" s="8">
        <v>44486</v>
      </c>
      <c r="S19" s="5">
        <v>44490</v>
      </c>
      <c r="T19" s="4" t="s">
        <v>33</v>
      </c>
      <c r="U19" s="4">
        <v>344</v>
      </c>
      <c r="V19" s="4">
        <v>0</v>
      </c>
      <c r="W19" s="4">
        <v>0</v>
      </c>
    </row>
    <row r="20" s="4" customFormat="1" spans="1:25">
      <c r="A20" s="4">
        <v>16582935410</v>
      </c>
      <c r="B20" s="4" t="s">
        <v>25</v>
      </c>
      <c r="C20" s="4" t="s">
        <v>26</v>
      </c>
      <c r="D20" s="4" t="s">
        <v>86</v>
      </c>
      <c r="E20" s="4" t="s">
        <v>87</v>
      </c>
      <c r="F20" s="5">
        <v>44486</v>
      </c>
      <c r="G20" s="5">
        <v>44487</v>
      </c>
      <c r="H20" s="4">
        <v>1</v>
      </c>
      <c r="I20" s="4">
        <v>1</v>
      </c>
      <c r="J20" s="4">
        <v>1</v>
      </c>
      <c r="K20" s="4" t="s">
        <v>29</v>
      </c>
      <c r="L20" s="4">
        <v>828</v>
      </c>
      <c r="M20" s="4">
        <v>828</v>
      </c>
      <c r="N20" s="4" t="s">
        <v>88</v>
      </c>
      <c r="O20" s="4" t="s">
        <v>31</v>
      </c>
      <c r="P20" s="4" t="s">
        <v>32</v>
      </c>
      <c r="Q20" s="4">
        <v>0</v>
      </c>
      <c r="R20" s="8">
        <v>44486</v>
      </c>
      <c r="S20" s="5">
        <v>44490</v>
      </c>
      <c r="T20" s="4" t="s">
        <v>33</v>
      </c>
      <c r="U20" s="4">
        <v>828</v>
      </c>
      <c r="V20" s="4">
        <v>0</v>
      </c>
      <c r="W20" s="4">
        <v>0</v>
      </c>
      <c r="X20" s="4">
        <v>2279220</v>
      </c>
      <c r="Y20" s="4">
        <v>85064421</v>
      </c>
    </row>
    <row r="21" s="4" customFormat="1" spans="1:23">
      <c r="A21" s="4">
        <v>16582933074</v>
      </c>
      <c r="B21" s="4" t="s">
        <v>25</v>
      </c>
      <c r="C21" s="4" t="s">
        <v>26</v>
      </c>
      <c r="D21" s="4" t="s">
        <v>89</v>
      </c>
      <c r="E21" s="4" t="s">
        <v>90</v>
      </c>
      <c r="F21" s="5">
        <v>44486</v>
      </c>
      <c r="G21" s="5">
        <v>44487</v>
      </c>
      <c r="H21" s="4">
        <v>1</v>
      </c>
      <c r="I21" s="4">
        <v>1</v>
      </c>
      <c r="J21" s="4">
        <v>1</v>
      </c>
      <c r="K21" s="4" t="s">
        <v>29</v>
      </c>
      <c r="L21" s="4">
        <v>569</v>
      </c>
      <c r="M21" s="4">
        <v>569</v>
      </c>
      <c r="N21" s="4" t="s">
        <v>91</v>
      </c>
      <c r="O21" s="4" t="s">
        <v>31</v>
      </c>
      <c r="P21" s="4" t="s">
        <v>32</v>
      </c>
      <c r="Q21" s="4">
        <v>0</v>
      </c>
      <c r="R21" s="8">
        <v>44486</v>
      </c>
      <c r="S21" s="5">
        <v>44490</v>
      </c>
      <c r="T21" s="4" t="s">
        <v>33</v>
      </c>
      <c r="U21" s="4">
        <v>569</v>
      </c>
      <c r="V21" s="4">
        <v>0</v>
      </c>
      <c r="W21" s="4">
        <v>0</v>
      </c>
    </row>
    <row r="22" s="4" customFormat="1" spans="1:25">
      <c r="A22" s="4">
        <v>16259942139</v>
      </c>
      <c r="B22" s="4" t="s">
        <v>25</v>
      </c>
      <c r="C22" s="4" t="s">
        <v>92</v>
      </c>
      <c r="D22" s="4" t="s">
        <v>93</v>
      </c>
      <c r="E22" s="4" t="s">
        <v>94</v>
      </c>
      <c r="F22" s="5">
        <v>44450</v>
      </c>
      <c r="G22" s="5">
        <v>44451</v>
      </c>
      <c r="H22" s="4">
        <v>1</v>
      </c>
      <c r="I22" s="4">
        <v>1</v>
      </c>
      <c r="J22" s="4">
        <v>1</v>
      </c>
      <c r="K22" s="4" t="s">
        <v>29</v>
      </c>
      <c r="L22" s="4">
        <v>-895.62</v>
      </c>
      <c r="M22" s="4">
        <v>-895.62</v>
      </c>
      <c r="N22" s="4" t="s">
        <v>95</v>
      </c>
      <c r="O22" s="4" t="s">
        <v>31</v>
      </c>
      <c r="P22" s="4" t="s">
        <v>32</v>
      </c>
      <c r="Q22" s="4">
        <v>0</v>
      </c>
      <c r="R22" s="8">
        <v>44450</v>
      </c>
      <c r="S22" s="5">
        <v>44490</v>
      </c>
      <c r="T22" s="4"/>
      <c r="U22" s="4">
        <v>0</v>
      </c>
      <c r="V22" s="4">
        <v>0</v>
      </c>
      <c r="W22" s="4">
        <v>0</v>
      </c>
      <c r="X22" s="4"/>
      <c r="Y22" s="4">
        <v>9212732</v>
      </c>
    </row>
    <row r="23" s="4" customFormat="1" spans="1:24">
      <c r="A23" s="4">
        <v>16199657801</v>
      </c>
      <c r="B23" s="4" t="s">
        <v>25</v>
      </c>
      <c r="C23" s="4" t="s">
        <v>92</v>
      </c>
      <c r="D23" s="4" t="s">
        <v>96</v>
      </c>
      <c r="E23" s="4" t="s">
        <v>97</v>
      </c>
      <c r="F23" s="5">
        <v>44459</v>
      </c>
      <c r="G23" s="5">
        <v>44465</v>
      </c>
      <c r="H23" s="4">
        <v>1</v>
      </c>
      <c r="I23" s="4">
        <v>6</v>
      </c>
      <c r="J23" s="4">
        <v>6</v>
      </c>
      <c r="K23" s="4" t="s">
        <v>29</v>
      </c>
      <c r="L23" s="4">
        <v>-1220.1</v>
      </c>
      <c r="M23" s="4">
        <v>-1220.1</v>
      </c>
      <c r="N23" s="4" t="s">
        <v>98</v>
      </c>
      <c r="O23" s="4" t="s">
        <v>31</v>
      </c>
      <c r="P23" s="4" t="s">
        <v>32</v>
      </c>
      <c r="Q23" s="4">
        <v>0</v>
      </c>
      <c r="R23" s="8">
        <v>44442</v>
      </c>
      <c r="S23" s="5">
        <v>44490</v>
      </c>
      <c r="T23" s="4"/>
      <c r="U23" s="4">
        <v>0</v>
      </c>
      <c r="V23" s="4">
        <v>0</v>
      </c>
      <c r="W23" s="4">
        <v>0</v>
      </c>
      <c r="X23" s="4">
        <v>2242060</v>
      </c>
    </row>
    <row r="24" s="4" customFormat="1" spans="1:24">
      <c r="A24" s="4">
        <v>16312259448</v>
      </c>
      <c r="B24" s="4" t="s">
        <v>25</v>
      </c>
      <c r="C24" s="4" t="s">
        <v>92</v>
      </c>
      <c r="D24" s="4" t="s">
        <v>99</v>
      </c>
      <c r="E24" s="4" t="s">
        <v>100</v>
      </c>
      <c r="F24" s="5">
        <v>44457</v>
      </c>
      <c r="G24" s="5">
        <v>44458</v>
      </c>
      <c r="H24" s="4">
        <v>1</v>
      </c>
      <c r="I24" s="4">
        <v>1</v>
      </c>
      <c r="J24" s="4">
        <v>1</v>
      </c>
      <c r="K24" s="4" t="s">
        <v>29</v>
      </c>
      <c r="L24" s="4">
        <v>-979.57</v>
      </c>
      <c r="M24" s="4">
        <v>-979.57</v>
      </c>
      <c r="N24" s="4" t="s">
        <v>101</v>
      </c>
      <c r="O24" s="4" t="s">
        <v>31</v>
      </c>
      <c r="P24" s="4" t="s">
        <v>32</v>
      </c>
      <c r="Q24" s="4">
        <v>0</v>
      </c>
      <c r="R24" s="8">
        <v>44457</v>
      </c>
      <c r="S24" s="5">
        <v>44490</v>
      </c>
      <c r="T24" s="4"/>
      <c r="U24" s="4">
        <v>0</v>
      </c>
      <c r="V24" s="4">
        <v>0</v>
      </c>
      <c r="W24" s="4">
        <v>0</v>
      </c>
      <c r="X24" s="4">
        <v>2257928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2"/>
  <sheetViews>
    <sheetView tabSelected="1" workbookViewId="0">
      <selection activeCell="E50" sqref="E50"/>
    </sheetView>
  </sheetViews>
  <sheetFormatPr defaultColWidth="9" defaultRowHeight="13.5"/>
  <cols>
    <col min="1" max="1" width="12.25" style="4" customWidth="1"/>
    <col min="2" max="3" width="11.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102</v>
      </c>
    </row>
    <row r="2" s="4" customFormat="1" hidden="1" spans="1:9">
      <c r="A2" s="4">
        <v>16323566962</v>
      </c>
      <c r="B2" s="5">
        <v>44484</v>
      </c>
      <c r="C2" s="5">
        <v>44487</v>
      </c>
      <c r="D2" s="4">
        <v>3594</v>
      </c>
      <c r="E2" s="4" t="str">
        <f>VLOOKUP(A2,HOP!A:L,12,0)</f>
        <v>3594.00</v>
      </c>
      <c r="F2" s="4" t="str">
        <f>VLOOKUP(A2,HOP!A:C,3,0)</f>
        <v>2259288</v>
      </c>
      <c r="G2" s="4">
        <f>D2-E2</f>
        <v>0</v>
      </c>
      <c r="H2" s="4" t="str">
        <f>$H$1&amp;F2</f>
        <v>，2259288</v>
      </c>
      <c r="I2" s="4" t="str">
        <f>VLOOKUP(A2,HOP!A:T,20,0)</f>
        <v>直连</v>
      </c>
    </row>
    <row r="3" s="4" customFormat="1" hidden="1" spans="1:9">
      <c r="A3" s="4">
        <v>16336488029</v>
      </c>
      <c r="B3" s="5">
        <v>44486</v>
      </c>
      <c r="C3" s="5">
        <v>44487</v>
      </c>
      <c r="D3" s="4">
        <v>2186</v>
      </c>
      <c r="E3" s="4" t="str">
        <f>VLOOKUP(A3,HOP!A:L,12,0)</f>
        <v>2186.00</v>
      </c>
      <c r="F3" s="4" t="str">
        <f>VLOOKUP(A3,HOP!A:C,3,0)</f>
        <v>2260895</v>
      </c>
      <c r="G3" s="4">
        <f t="shared" ref="G3:G24" si="0">D3-E3</f>
        <v>0</v>
      </c>
      <c r="H3" s="4" t="str">
        <f t="shared" ref="H3:H24" si="1">$H$1&amp;F3</f>
        <v>，2260895</v>
      </c>
      <c r="I3" s="4" t="str">
        <f>VLOOKUP(A3,HOP!A:T,20,0)</f>
        <v>直连</v>
      </c>
    </row>
    <row r="4" s="4" customFormat="1" spans="1:10">
      <c r="A4" s="4">
        <v>16250875702</v>
      </c>
      <c r="B4" s="5">
        <v>44484</v>
      </c>
      <c r="C4" s="5">
        <v>44487</v>
      </c>
      <c r="D4" s="4">
        <v>-4575</v>
      </c>
      <c r="E4" s="4" t="e">
        <f>VLOOKUP(A4,HOP!A:L,12,0)</f>
        <v>#N/A</v>
      </c>
      <c r="F4" s="4">
        <v>2248904</v>
      </c>
      <c r="G4" s="4" t="e">
        <f t="shared" si="0"/>
        <v>#N/A</v>
      </c>
      <c r="H4" s="4" t="str">
        <f t="shared" si="1"/>
        <v>，2248904</v>
      </c>
      <c r="I4" s="4" t="e">
        <f>VLOOKUP(A4,HOP!A:T,20,0)</f>
        <v>#N/A</v>
      </c>
      <c r="J4" s="4" t="s">
        <v>103</v>
      </c>
    </row>
    <row r="5" s="4" customFormat="1" hidden="1" spans="1:9">
      <c r="A5" s="4">
        <v>16488843792</v>
      </c>
      <c r="B5" s="5">
        <v>44486</v>
      </c>
      <c r="C5" s="5">
        <v>44487</v>
      </c>
      <c r="D5" s="4">
        <v>597</v>
      </c>
      <c r="E5" s="4" t="str">
        <f>VLOOKUP(A5,HOP!A:L,12,0)</f>
        <v>597.00</v>
      </c>
      <c r="F5" s="4" t="str">
        <f>VLOOKUP(A5,HOP!A:C,3,0)</f>
        <v>2274058</v>
      </c>
      <c r="G5" s="4">
        <f t="shared" si="0"/>
        <v>0</v>
      </c>
      <c r="H5" s="4" t="str">
        <f t="shared" si="1"/>
        <v>，2274058</v>
      </c>
      <c r="I5" s="4" t="str">
        <f>VLOOKUP(A5,HOP!A:T,20,0)</f>
        <v>直连</v>
      </c>
    </row>
    <row r="6" s="4" customFormat="1" hidden="1" spans="1:9">
      <c r="A6" s="4">
        <v>16495761477</v>
      </c>
      <c r="B6" s="5">
        <v>44486</v>
      </c>
      <c r="C6" s="5">
        <v>44487</v>
      </c>
      <c r="D6" s="4">
        <v>1027</v>
      </c>
      <c r="E6" s="4" t="str">
        <f>VLOOKUP(A6,HOP!A:L,12,0)</f>
        <v>1027.00</v>
      </c>
      <c r="F6" s="4" t="str">
        <f>VLOOKUP(A6,HOP!A:C,3,0)</f>
        <v>2274415</v>
      </c>
      <c r="G6" s="4">
        <f t="shared" si="0"/>
        <v>0</v>
      </c>
      <c r="H6" s="4" t="str">
        <f t="shared" si="1"/>
        <v>，2274415</v>
      </c>
      <c r="I6" s="4" t="str">
        <f>VLOOKUP(A6,HOP!A:T,20,0)</f>
        <v>直连</v>
      </c>
    </row>
    <row r="7" s="4" customFormat="1" hidden="1" spans="1:9">
      <c r="A7" s="4">
        <v>16506953772</v>
      </c>
      <c r="B7" s="5">
        <v>44484</v>
      </c>
      <c r="C7" s="5">
        <v>44487</v>
      </c>
      <c r="D7" s="4">
        <v>2927</v>
      </c>
      <c r="E7" s="4" t="str">
        <f>VLOOKUP(A7,HOP!A:L,12,0)</f>
        <v>2927.00</v>
      </c>
      <c r="F7" s="4" t="str">
        <f>VLOOKUP(A7,HOP!A:C,3,0)</f>
        <v>2275118</v>
      </c>
      <c r="G7" s="4">
        <f t="shared" si="0"/>
        <v>0</v>
      </c>
      <c r="H7" s="4" t="str">
        <f t="shared" si="1"/>
        <v>，2275118</v>
      </c>
      <c r="I7" s="4" t="str">
        <f>VLOOKUP(A7,HOP!A:T,20,0)</f>
        <v>直连</v>
      </c>
    </row>
    <row r="8" s="4" customFormat="1" hidden="1" spans="1:9">
      <c r="A8" s="4">
        <v>16513922850</v>
      </c>
      <c r="B8" s="5">
        <v>44483</v>
      </c>
      <c r="C8" s="5">
        <v>44487</v>
      </c>
      <c r="D8" s="4">
        <v>2872</v>
      </c>
      <c r="E8" s="4" t="str">
        <f>VLOOKUP(A8,HOP!A:L,12,0)</f>
        <v>2872.00</v>
      </c>
      <c r="F8" s="4" t="str">
        <f>VLOOKUP(A8,HOP!A:C,3,0)</f>
        <v>2275520</v>
      </c>
      <c r="G8" s="4">
        <f t="shared" si="0"/>
        <v>0</v>
      </c>
      <c r="H8" s="4" t="str">
        <f t="shared" si="1"/>
        <v>，2275520</v>
      </c>
      <c r="I8" s="4" t="str">
        <f>VLOOKUP(A8,HOP!A:T,20,0)</f>
        <v>直连</v>
      </c>
    </row>
    <row r="9" s="4" customFormat="1" hidden="1" spans="1:9">
      <c r="A9" s="4">
        <v>16538726900</v>
      </c>
      <c r="B9" s="5">
        <v>44484</v>
      </c>
      <c r="C9" s="5">
        <v>44487</v>
      </c>
      <c r="D9" s="4">
        <v>6447</v>
      </c>
      <c r="E9" s="4" t="str">
        <f>VLOOKUP(A9,HOP!A:L,12,0)</f>
        <v>6447.00</v>
      </c>
      <c r="F9" s="4" t="str">
        <f>VLOOKUP(A9,HOP!A:C,3,0)</f>
        <v>2276855</v>
      </c>
      <c r="G9" s="4">
        <f t="shared" si="0"/>
        <v>0</v>
      </c>
      <c r="H9" s="4" t="str">
        <f t="shared" si="1"/>
        <v>，2276855</v>
      </c>
      <c r="I9" s="4" t="str">
        <f>VLOOKUP(A9,HOP!A:T,20,0)</f>
        <v>直连</v>
      </c>
    </row>
    <row r="10" s="4" customFormat="1" hidden="1" spans="1:9">
      <c r="A10" s="4">
        <v>16540037852</v>
      </c>
      <c r="B10" s="5">
        <v>44486</v>
      </c>
      <c r="C10" s="5">
        <v>44487</v>
      </c>
      <c r="D10" s="4">
        <v>1314</v>
      </c>
      <c r="E10" s="4" t="str">
        <f>VLOOKUP(A10,HOP!A:L,12,0)</f>
        <v>1314.00</v>
      </c>
      <c r="F10" s="4" t="str">
        <f>VLOOKUP(A10,HOP!A:C,3,0)</f>
        <v>2277028</v>
      </c>
      <c r="G10" s="4">
        <f t="shared" si="0"/>
        <v>0</v>
      </c>
      <c r="H10" s="4" t="str">
        <f t="shared" si="1"/>
        <v>，2277028</v>
      </c>
      <c r="I10" s="4" t="str">
        <f>VLOOKUP(A10,HOP!A:T,20,0)</f>
        <v>直连</v>
      </c>
    </row>
    <row r="11" s="4" customFormat="1" hidden="1" spans="1:9">
      <c r="A11" s="4">
        <v>16558886929</v>
      </c>
      <c r="B11" s="5">
        <v>44484</v>
      </c>
      <c r="C11" s="5">
        <v>44487</v>
      </c>
      <c r="D11" s="4">
        <v>1856</v>
      </c>
      <c r="E11" s="4" t="str">
        <f>VLOOKUP(A11,HOP!A:L,12,0)</f>
        <v>1856.00</v>
      </c>
      <c r="F11" s="4" t="str">
        <f>VLOOKUP(A11,HOP!A:C,3,0)</f>
        <v>2277969</v>
      </c>
      <c r="G11" s="4">
        <f t="shared" si="0"/>
        <v>0</v>
      </c>
      <c r="H11" s="4" t="str">
        <f t="shared" si="1"/>
        <v>，2277969</v>
      </c>
      <c r="I11" s="4" t="str">
        <f>VLOOKUP(A11,HOP!A:T,20,0)</f>
        <v>直连</v>
      </c>
    </row>
    <row r="12" s="4" customFormat="1" hidden="1" spans="1:9">
      <c r="A12" s="4">
        <v>16561137764</v>
      </c>
      <c r="B12" s="5">
        <v>44485</v>
      </c>
      <c r="C12" s="5">
        <v>44487</v>
      </c>
      <c r="D12" s="4">
        <v>632</v>
      </c>
      <c r="E12" s="4" t="str">
        <f>VLOOKUP(A12,HOP!A:L,12,0)</f>
        <v>632.00</v>
      </c>
      <c r="F12" s="4" t="str">
        <f>VLOOKUP(A12,HOP!A:C,3,0)</f>
        <v>2278224</v>
      </c>
      <c r="G12" s="4">
        <f t="shared" si="0"/>
        <v>0</v>
      </c>
      <c r="H12" s="4" t="str">
        <f t="shared" si="1"/>
        <v>，2278224</v>
      </c>
      <c r="I12" s="4" t="str">
        <f>VLOOKUP(A12,HOP!A:T,20,0)</f>
        <v>直连</v>
      </c>
    </row>
    <row r="13" s="4" customFormat="1" hidden="1" spans="1:9">
      <c r="A13" s="4">
        <v>16561421377</v>
      </c>
      <c r="B13" s="5">
        <v>44485</v>
      </c>
      <c r="C13" s="5">
        <v>44487</v>
      </c>
      <c r="D13" s="4">
        <v>0</v>
      </c>
      <c r="E13" s="4" t="str">
        <f>VLOOKUP(A13,HOP!A:L,12,0)</f>
        <v>0.00</v>
      </c>
      <c r="F13" s="4" t="str">
        <f>VLOOKUP(A13,HOP!A:C,3,0)</f>
        <v>2278291</v>
      </c>
      <c r="G13" s="4">
        <f t="shared" si="0"/>
        <v>0</v>
      </c>
      <c r="H13" s="4" t="str">
        <f t="shared" si="1"/>
        <v>，2278291</v>
      </c>
      <c r="I13" s="4" t="str">
        <f>VLOOKUP(A13,HOP!A:T,20,0)</f>
        <v>直连</v>
      </c>
    </row>
    <row r="14" s="4" customFormat="1" hidden="1" spans="1:9">
      <c r="A14" s="4">
        <v>16574033250</v>
      </c>
      <c r="B14" s="5">
        <v>44486</v>
      </c>
      <c r="C14" s="5">
        <v>44487</v>
      </c>
      <c r="D14" s="4">
        <v>820</v>
      </c>
      <c r="E14" s="4" t="str">
        <f>VLOOKUP(A14,HOP!A:L,12,0)</f>
        <v>820.00</v>
      </c>
      <c r="F14" s="4" t="str">
        <f>VLOOKUP(A14,HOP!A:C,3,0)</f>
        <v>2278884</v>
      </c>
      <c r="G14" s="4">
        <f>D14-E14</f>
        <v>0</v>
      </c>
      <c r="H14" s="4" t="str">
        <f>$H$1&amp;F14</f>
        <v>，2278884</v>
      </c>
      <c r="I14" s="4" t="str">
        <f>VLOOKUP(A14,HOP!A:T,20,0)</f>
        <v>直连</v>
      </c>
    </row>
    <row r="15" s="4" customFormat="1" hidden="1" spans="1:9">
      <c r="A15" s="4">
        <v>16574586936</v>
      </c>
      <c r="B15" s="5">
        <v>44486</v>
      </c>
      <c r="C15" s="5">
        <v>44487</v>
      </c>
      <c r="D15" s="4">
        <v>3467</v>
      </c>
      <c r="E15" s="4" t="str">
        <f>VLOOKUP(A15,HOP!A:L,12,0)</f>
        <v>3467.00</v>
      </c>
      <c r="F15" s="4" t="str">
        <f>VLOOKUP(A15,HOP!A:C,3,0)</f>
        <v>2278988</v>
      </c>
      <c r="G15" s="4">
        <f>D15-E15</f>
        <v>0</v>
      </c>
      <c r="H15" s="4" t="str">
        <f>$H$1&amp;F15</f>
        <v>，2278988</v>
      </c>
      <c r="I15" s="4" t="str">
        <f>VLOOKUP(A15,HOP!A:T,20,0)</f>
        <v>直连</v>
      </c>
    </row>
    <row r="16" s="4" customFormat="1" hidden="1" spans="1:9">
      <c r="A16" s="4">
        <v>16574792687</v>
      </c>
      <c r="B16" s="5">
        <v>44486</v>
      </c>
      <c r="C16" s="5">
        <v>44487</v>
      </c>
      <c r="D16" s="4">
        <v>103</v>
      </c>
      <c r="E16" s="4" t="str">
        <f>VLOOKUP(A16,HOP!A:L,12,0)</f>
        <v>103.00</v>
      </c>
      <c r="F16" s="4" t="str">
        <f>VLOOKUP(A16,HOP!A:C,3,0)</f>
        <v>2279008</v>
      </c>
      <c r="G16" s="4">
        <f>D16-E16</f>
        <v>0</v>
      </c>
      <c r="H16" s="4" t="str">
        <f>$H$1&amp;F16</f>
        <v>，2279008</v>
      </c>
      <c r="I16" s="4" t="str">
        <f>VLOOKUP(A16,HOP!A:T,20,0)</f>
        <v>直连</v>
      </c>
    </row>
    <row r="17" s="4" customFormat="1" hidden="1" spans="1:9">
      <c r="A17" s="4">
        <v>16581226101</v>
      </c>
      <c r="B17" s="5">
        <v>44486</v>
      </c>
      <c r="C17" s="5">
        <v>44487</v>
      </c>
      <c r="D17" s="4">
        <v>258</v>
      </c>
      <c r="E17" s="4" t="str">
        <f>VLOOKUP(A17,HOP!A:L,12,0)</f>
        <v>258.00</v>
      </c>
      <c r="F17" s="4" t="str">
        <f>VLOOKUP(A17,HOP!A:C,3,0)</f>
        <v>2279129</v>
      </c>
      <c r="G17" s="4">
        <f>D17-E17</f>
        <v>0</v>
      </c>
      <c r="H17" s="4" t="str">
        <f>$H$1&amp;F17</f>
        <v>，2279129</v>
      </c>
      <c r="I17" s="4" t="str">
        <f>VLOOKUP(A17,HOP!A:T,20,0)</f>
        <v>直连</v>
      </c>
    </row>
    <row r="18" s="4" customFormat="1" hidden="1" spans="1:9">
      <c r="A18" s="4">
        <v>16582604728</v>
      </c>
      <c r="B18" s="5">
        <v>44486</v>
      </c>
      <c r="C18" s="5">
        <v>44487</v>
      </c>
      <c r="D18" s="4">
        <v>344</v>
      </c>
      <c r="E18" s="4" t="str">
        <f>VLOOKUP(A18,HOP!A:L,12,0)</f>
        <v>344.00</v>
      </c>
      <c r="F18" s="4" t="str">
        <f>VLOOKUP(A18,HOP!A:C,3,0)</f>
        <v>2279200</v>
      </c>
      <c r="G18" s="4">
        <f>D18-E18</f>
        <v>0</v>
      </c>
      <c r="H18" s="4" t="str">
        <f>$H$1&amp;F18</f>
        <v>，2279200</v>
      </c>
      <c r="I18" s="4" t="str">
        <f>VLOOKUP(A18,HOP!A:T,20,0)</f>
        <v>直连</v>
      </c>
    </row>
    <row r="19" s="4" customFormat="1" hidden="1" spans="1:9">
      <c r="A19" s="4">
        <v>16582935410</v>
      </c>
      <c r="B19" s="5">
        <v>44486</v>
      </c>
      <c r="C19" s="5">
        <v>44487</v>
      </c>
      <c r="D19" s="4">
        <v>828</v>
      </c>
      <c r="E19" s="4" t="str">
        <f>VLOOKUP(A19,HOP!A:L,12,0)</f>
        <v>828.00</v>
      </c>
      <c r="F19" s="4" t="str">
        <f>VLOOKUP(A19,HOP!A:C,3,0)</f>
        <v>2279220</v>
      </c>
      <c r="G19" s="4">
        <f>D19-E19</f>
        <v>0</v>
      </c>
      <c r="H19" s="4" t="str">
        <f>$H$1&amp;F19</f>
        <v>，2279220</v>
      </c>
      <c r="I19" s="4" t="str">
        <f>VLOOKUP(A19,HOP!A:T,20,0)</f>
        <v>直连</v>
      </c>
    </row>
    <row r="20" s="4" customFormat="1" hidden="1" spans="1:9">
      <c r="A20" s="4">
        <v>16582933074</v>
      </c>
      <c r="B20" s="5">
        <v>44486</v>
      </c>
      <c r="C20" s="5">
        <v>44487</v>
      </c>
      <c r="D20" s="4">
        <v>569</v>
      </c>
      <c r="E20" s="4" t="str">
        <f>VLOOKUP(A20,HOP!A:L,12,0)</f>
        <v>569.00</v>
      </c>
      <c r="F20" s="4" t="str">
        <f>VLOOKUP(A20,HOP!A:C,3,0)</f>
        <v>2279221</v>
      </c>
      <c r="G20" s="4">
        <f>D20-E20</f>
        <v>0</v>
      </c>
      <c r="H20" s="4" t="str">
        <f>$H$1&amp;F20</f>
        <v>，2279221</v>
      </c>
      <c r="I20" s="4" t="str">
        <f>VLOOKUP(A20,HOP!A:T,20,0)</f>
        <v>直连</v>
      </c>
    </row>
    <row r="21" s="4" customFormat="1" spans="1:10">
      <c r="A21" s="4">
        <v>16259942139</v>
      </c>
      <c r="B21" s="5">
        <v>44450</v>
      </c>
      <c r="C21" s="5">
        <v>44451</v>
      </c>
      <c r="D21" s="4">
        <v>-895.62</v>
      </c>
      <c r="E21" s="4" t="e">
        <f>VLOOKUP(A21,HOP!A:L,12,0)</f>
        <v>#N/A</v>
      </c>
      <c r="F21" s="4">
        <v>2250353</v>
      </c>
      <c r="G21" s="4" t="e">
        <f>D21-E21</f>
        <v>#N/A</v>
      </c>
      <c r="H21" s="4" t="str">
        <f>$H$1&amp;F21</f>
        <v>，2250353</v>
      </c>
      <c r="I21" s="4" t="e">
        <f>VLOOKUP(A21,HOP!A:T,20,0)</f>
        <v>#N/A</v>
      </c>
      <c r="J21" s="4" t="s">
        <v>104</v>
      </c>
    </row>
    <row r="22" s="4" customFormat="1" spans="1:11">
      <c r="A22" s="6">
        <v>16199657801</v>
      </c>
      <c r="B22" s="7">
        <v>44459</v>
      </c>
      <c r="C22" s="7">
        <v>44465</v>
      </c>
      <c r="D22" s="6">
        <v>-1220.1</v>
      </c>
      <c r="E22" s="6" t="e">
        <f>VLOOKUP(A22,HOP!A:L,12,0)</f>
        <v>#N/A</v>
      </c>
      <c r="F22" s="6">
        <v>2242060</v>
      </c>
      <c r="G22" s="6" t="e">
        <f>D22-E22</f>
        <v>#N/A</v>
      </c>
      <c r="H22" s="6" t="str">
        <f>$H$1&amp;F22</f>
        <v>，2242060</v>
      </c>
      <c r="I22" s="6" t="e">
        <f>VLOOKUP(A22,HOP!A:T,20,0)</f>
        <v>#N/A</v>
      </c>
      <c r="J22" s="6" t="s">
        <v>105</v>
      </c>
      <c r="K22" s="6"/>
    </row>
    <row r="23" s="4" customFormat="1" spans="1:10">
      <c r="A23" s="4">
        <v>16312259448</v>
      </c>
      <c r="B23" s="5">
        <v>44457</v>
      </c>
      <c r="C23" s="5">
        <v>44458</v>
      </c>
      <c r="D23" s="4">
        <v>-979.57</v>
      </c>
      <c r="E23" s="4" t="e">
        <f>VLOOKUP(A23,HOP!A:L,12,0)</f>
        <v>#N/A</v>
      </c>
      <c r="F23" s="4">
        <v>2257928</v>
      </c>
      <c r="G23" s="4" t="e">
        <f>D23-E23</f>
        <v>#N/A</v>
      </c>
      <c r="H23" s="4" t="str">
        <f>$H$1&amp;F23</f>
        <v>，2257928</v>
      </c>
      <c r="I23" s="4" t="e">
        <f>VLOOKUP(A23,HOP!A:T,20,0)</f>
        <v>#N/A</v>
      </c>
      <c r="J23" s="4" t="s">
        <v>106</v>
      </c>
    </row>
    <row r="25" spans="4:4">
      <c r="D25" s="4">
        <f>SUM(D2:D24)</f>
        <v>22170.71</v>
      </c>
    </row>
    <row r="26" hidden="1" spans="4:4">
      <c r="D26" s="4" t="s">
        <v>107</v>
      </c>
    </row>
    <row r="30" spans="1:3">
      <c r="A30" s="4" t="s">
        <v>108</v>
      </c>
      <c r="C30" s="4">
        <v>26745.72</v>
      </c>
    </row>
    <row r="31" spans="1:3">
      <c r="A31" s="4" t="s">
        <v>109</v>
      </c>
      <c r="C31" s="4">
        <v>-4575</v>
      </c>
    </row>
    <row r="32" spans="1:3">
      <c r="A32" s="4" t="s">
        <v>110</v>
      </c>
      <c r="C32" s="4">
        <f>SUBTOTAL(9,C30:C31)</f>
        <v>22170.72</v>
      </c>
    </row>
  </sheetData>
  <autoFilter ref="A1:XFD30">
    <filterColumn colId="3">
      <filters blank="1">
        <filter val="1314"/>
        <filter val="3594"/>
        <filter val="1856"/>
        <filter val="597"/>
        <filter val="258"/>
        <filter val="820"/>
        <filter val="1027"/>
        <filter val="2927"/>
        <filter val="3467"/>
        <filter val="828"/>
        <filter val="569"/>
        <filter val="-1220.1"/>
        <filter val="632"/>
        <filter val="2872"/>
        <filter val="-895.62"/>
        <filter val="-4575"/>
        <filter val="22170.71"/>
        <filter val="103"/>
        <filter val="344"/>
        <filter val="2186"/>
        <filter val="6447"/>
        <filter val="-979.57"/>
      </filters>
    </filterColumn>
    <filterColumn colId="6">
      <customFilters>
        <customFilter operator="equal" val="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111</v>
      </c>
      <c r="B1" s="2" t="s">
        <v>112</v>
      </c>
      <c r="C1" s="2" t="s">
        <v>113</v>
      </c>
      <c r="D1" s="2" t="s">
        <v>114</v>
      </c>
      <c r="E1" s="2" t="s">
        <v>13</v>
      </c>
      <c r="F1" s="2" t="s">
        <v>5</v>
      </c>
      <c r="G1" s="2" t="s">
        <v>6</v>
      </c>
      <c r="H1" s="2" t="s">
        <v>115</v>
      </c>
      <c r="I1" s="2" t="s">
        <v>116</v>
      </c>
      <c r="J1" s="2" t="s">
        <v>117</v>
      </c>
      <c r="K1" s="2" t="s">
        <v>118</v>
      </c>
      <c r="L1" s="2" t="s">
        <v>119</v>
      </c>
      <c r="M1" s="2" t="s">
        <v>120</v>
      </c>
      <c r="N1" s="2" t="s">
        <v>121</v>
      </c>
      <c r="O1" s="2" t="s">
        <v>122</v>
      </c>
      <c r="P1" s="2" t="s">
        <v>123</v>
      </c>
      <c r="Q1" s="2" t="s">
        <v>124</v>
      </c>
      <c r="R1" s="2" t="s">
        <v>125</v>
      </c>
      <c r="S1" s="2" t="s">
        <v>126</v>
      </c>
      <c r="T1" s="2" t="s">
        <v>127</v>
      </c>
    </row>
    <row r="2" s="1" customFormat="1" spans="1:20">
      <c r="A2" s="3">
        <v>16582933074</v>
      </c>
      <c r="B2" s="1" t="s">
        <v>128</v>
      </c>
      <c r="C2" s="1" t="s">
        <v>129</v>
      </c>
      <c r="D2" s="1" t="s">
        <v>130</v>
      </c>
      <c r="E2" s="1" t="s">
        <v>131</v>
      </c>
      <c r="F2" s="1" t="s">
        <v>128</v>
      </c>
      <c r="G2" s="1" t="s">
        <v>132</v>
      </c>
      <c r="H2" s="1" t="s">
        <v>133</v>
      </c>
      <c r="I2" s="1" t="s">
        <v>134</v>
      </c>
      <c r="J2" s="1" t="s">
        <v>29</v>
      </c>
      <c r="K2" s="1" t="s">
        <v>135</v>
      </c>
      <c r="L2" s="1" t="s">
        <v>135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140</v>
      </c>
      <c r="S2" s="1" t="s">
        <v>141</v>
      </c>
      <c r="T2" s="1" t="s">
        <v>142</v>
      </c>
    </row>
    <row r="3" s="1" customFormat="1" spans="1:20">
      <c r="A3" s="3">
        <v>16582935410</v>
      </c>
      <c r="B3" s="1" t="s">
        <v>128</v>
      </c>
      <c r="C3" s="1" t="s">
        <v>143</v>
      </c>
      <c r="D3" s="1" t="s">
        <v>144</v>
      </c>
      <c r="E3" s="1" t="s">
        <v>145</v>
      </c>
      <c r="F3" s="1" t="s">
        <v>128</v>
      </c>
      <c r="G3" s="1" t="s">
        <v>132</v>
      </c>
      <c r="H3" s="1" t="s">
        <v>133</v>
      </c>
      <c r="I3" s="1" t="s">
        <v>146</v>
      </c>
      <c r="J3" s="1" t="s">
        <v>29</v>
      </c>
      <c r="K3" s="1" t="s">
        <v>147</v>
      </c>
      <c r="L3" s="1" t="s">
        <v>147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148</v>
      </c>
      <c r="R3" s="1" t="s">
        <v>140</v>
      </c>
      <c r="S3" s="1" t="s">
        <v>141</v>
      </c>
      <c r="T3" s="1" t="s">
        <v>142</v>
      </c>
    </row>
    <row r="4" s="1" customFormat="1" spans="1:20">
      <c r="A4" s="3">
        <v>16582604728</v>
      </c>
      <c r="B4" s="1" t="s">
        <v>128</v>
      </c>
      <c r="C4" s="1" t="s">
        <v>149</v>
      </c>
      <c r="D4" s="1" t="s">
        <v>150</v>
      </c>
      <c r="E4" s="1" t="s">
        <v>151</v>
      </c>
      <c r="F4" s="1" t="s">
        <v>128</v>
      </c>
      <c r="G4" s="1" t="s">
        <v>132</v>
      </c>
      <c r="H4" s="1" t="s">
        <v>133</v>
      </c>
      <c r="I4" s="1" t="s">
        <v>152</v>
      </c>
      <c r="J4" s="1" t="s">
        <v>29</v>
      </c>
      <c r="K4" s="1" t="s">
        <v>153</v>
      </c>
      <c r="L4" s="1" t="s">
        <v>153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154</v>
      </c>
      <c r="R4" s="1" t="s">
        <v>140</v>
      </c>
      <c r="S4" s="1" t="s">
        <v>141</v>
      </c>
      <c r="T4" s="1" t="s">
        <v>142</v>
      </c>
    </row>
    <row r="5" s="1" customFormat="1" spans="1:20">
      <c r="A5" s="3">
        <v>16581226101</v>
      </c>
      <c r="B5" s="1" t="s">
        <v>128</v>
      </c>
      <c r="C5" s="1" t="s">
        <v>155</v>
      </c>
      <c r="D5" s="1" t="s">
        <v>156</v>
      </c>
      <c r="E5" s="1" t="s">
        <v>157</v>
      </c>
      <c r="F5" s="1" t="s">
        <v>128</v>
      </c>
      <c r="G5" s="1" t="s">
        <v>132</v>
      </c>
      <c r="H5" s="1" t="s">
        <v>133</v>
      </c>
      <c r="I5" s="1" t="s">
        <v>158</v>
      </c>
      <c r="J5" s="1" t="s">
        <v>29</v>
      </c>
      <c r="K5" s="1" t="s">
        <v>159</v>
      </c>
      <c r="L5" s="1" t="s">
        <v>159</v>
      </c>
      <c r="M5" s="1" t="s">
        <v>136</v>
      </c>
      <c r="N5" s="1" t="s">
        <v>136</v>
      </c>
      <c r="O5" s="1" t="s">
        <v>137</v>
      </c>
      <c r="P5" s="1" t="s">
        <v>138</v>
      </c>
      <c r="Q5" s="1" t="s">
        <v>160</v>
      </c>
      <c r="R5" s="1" t="s">
        <v>140</v>
      </c>
      <c r="S5" s="1" t="s">
        <v>141</v>
      </c>
      <c r="T5" s="1" t="s">
        <v>142</v>
      </c>
    </row>
    <row r="6" s="1" customFormat="1" spans="1:20">
      <c r="A6" s="3">
        <v>16574792687</v>
      </c>
      <c r="B6" s="1" t="s">
        <v>128</v>
      </c>
      <c r="C6" s="1" t="s">
        <v>161</v>
      </c>
      <c r="D6" s="1" t="s">
        <v>162</v>
      </c>
      <c r="E6" s="1" t="s">
        <v>163</v>
      </c>
      <c r="F6" s="1" t="s">
        <v>128</v>
      </c>
      <c r="G6" s="1" t="s">
        <v>132</v>
      </c>
      <c r="H6" s="1" t="s">
        <v>133</v>
      </c>
      <c r="I6" s="1" t="s">
        <v>164</v>
      </c>
      <c r="J6" s="1" t="s">
        <v>29</v>
      </c>
      <c r="K6" s="1" t="s">
        <v>165</v>
      </c>
      <c r="L6" s="1" t="s">
        <v>165</v>
      </c>
      <c r="M6" s="1" t="s">
        <v>136</v>
      </c>
      <c r="N6" s="1" t="s">
        <v>136</v>
      </c>
      <c r="O6" s="1" t="s">
        <v>137</v>
      </c>
      <c r="P6" s="1" t="s">
        <v>138</v>
      </c>
      <c r="Q6" s="1" t="s">
        <v>166</v>
      </c>
      <c r="R6" s="1" t="s">
        <v>140</v>
      </c>
      <c r="S6" s="1" t="s">
        <v>141</v>
      </c>
      <c r="T6" s="1" t="s">
        <v>142</v>
      </c>
    </row>
    <row r="7" s="1" customFormat="1" spans="1:20">
      <c r="A7" s="3">
        <v>16574586936</v>
      </c>
      <c r="B7" s="1" t="s">
        <v>128</v>
      </c>
      <c r="C7" s="1" t="s">
        <v>167</v>
      </c>
      <c r="D7" s="1" t="s">
        <v>168</v>
      </c>
      <c r="E7" s="1" t="s">
        <v>169</v>
      </c>
      <c r="F7" s="1" t="s">
        <v>128</v>
      </c>
      <c r="G7" s="1" t="s">
        <v>132</v>
      </c>
      <c r="H7" s="1" t="s">
        <v>133</v>
      </c>
      <c r="I7" s="1" t="s">
        <v>170</v>
      </c>
      <c r="J7" s="1" t="s">
        <v>29</v>
      </c>
      <c r="K7" s="1" t="s">
        <v>171</v>
      </c>
      <c r="L7" s="1" t="s">
        <v>171</v>
      </c>
      <c r="M7" s="1" t="s">
        <v>136</v>
      </c>
      <c r="N7" s="1" t="s">
        <v>136</v>
      </c>
      <c r="O7" s="1" t="s">
        <v>137</v>
      </c>
      <c r="P7" s="1" t="s">
        <v>138</v>
      </c>
      <c r="Q7" s="1" t="s">
        <v>172</v>
      </c>
      <c r="R7" s="1" t="s">
        <v>140</v>
      </c>
      <c r="S7" s="1" t="s">
        <v>141</v>
      </c>
      <c r="T7" s="1" t="s">
        <v>142</v>
      </c>
    </row>
    <row r="8" s="1" customFormat="1" spans="1:20">
      <c r="A8" s="3">
        <v>16574033250</v>
      </c>
      <c r="B8" s="1" t="s">
        <v>128</v>
      </c>
      <c r="C8" s="1" t="s">
        <v>173</v>
      </c>
      <c r="D8" s="1" t="s">
        <v>174</v>
      </c>
      <c r="E8" s="1" t="s">
        <v>175</v>
      </c>
      <c r="F8" s="1" t="s">
        <v>128</v>
      </c>
      <c r="G8" s="1" t="s">
        <v>132</v>
      </c>
      <c r="H8" s="1" t="s">
        <v>133</v>
      </c>
      <c r="I8" s="1" t="s">
        <v>176</v>
      </c>
      <c r="J8" s="1" t="s">
        <v>29</v>
      </c>
      <c r="K8" s="1" t="s">
        <v>177</v>
      </c>
      <c r="L8" s="1" t="s">
        <v>177</v>
      </c>
      <c r="M8" s="1" t="s">
        <v>136</v>
      </c>
      <c r="N8" s="1" t="s">
        <v>136</v>
      </c>
      <c r="O8" s="1" t="s">
        <v>137</v>
      </c>
      <c r="P8" s="1" t="s">
        <v>138</v>
      </c>
      <c r="Q8" s="1" t="s">
        <v>178</v>
      </c>
      <c r="R8" s="1" t="s">
        <v>140</v>
      </c>
      <c r="S8" s="1" t="s">
        <v>141</v>
      </c>
      <c r="T8" s="1" t="s">
        <v>142</v>
      </c>
    </row>
    <row r="9" s="1" customFormat="1" spans="1:20">
      <c r="A9" s="3">
        <v>16561421377</v>
      </c>
      <c r="B9" s="1" t="s">
        <v>179</v>
      </c>
      <c r="C9" s="1" t="s">
        <v>180</v>
      </c>
      <c r="D9" s="1" t="s">
        <v>181</v>
      </c>
      <c r="E9" s="1" t="s">
        <v>182</v>
      </c>
      <c r="F9" s="1" t="s">
        <v>179</v>
      </c>
      <c r="G9" s="1" t="s">
        <v>132</v>
      </c>
      <c r="H9" s="1" t="s">
        <v>133</v>
      </c>
      <c r="I9" s="1" t="s">
        <v>137</v>
      </c>
      <c r="J9" s="1" t="s">
        <v>29</v>
      </c>
      <c r="K9" s="1" t="s">
        <v>137</v>
      </c>
      <c r="L9" s="1" t="s">
        <v>137</v>
      </c>
      <c r="M9" s="1" t="s">
        <v>136</v>
      </c>
      <c r="N9" s="1" t="s">
        <v>136</v>
      </c>
      <c r="O9" s="1" t="s">
        <v>137</v>
      </c>
      <c r="P9" s="1" t="s">
        <v>138</v>
      </c>
      <c r="Q9" s="1" t="s">
        <v>183</v>
      </c>
      <c r="R9" s="1" t="s">
        <v>140</v>
      </c>
      <c r="S9" s="1" t="s">
        <v>141</v>
      </c>
      <c r="T9" s="1" t="s">
        <v>142</v>
      </c>
    </row>
    <row r="10" s="1" customFormat="1" spans="1:20">
      <c r="A10" s="3">
        <v>16561137764</v>
      </c>
      <c r="B10" s="1" t="s">
        <v>179</v>
      </c>
      <c r="C10" s="1" t="s">
        <v>184</v>
      </c>
      <c r="D10" s="1" t="s">
        <v>185</v>
      </c>
      <c r="E10" s="1" t="s">
        <v>186</v>
      </c>
      <c r="F10" s="1" t="s">
        <v>179</v>
      </c>
      <c r="G10" s="1" t="s">
        <v>132</v>
      </c>
      <c r="H10" s="1" t="s">
        <v>133</v>
      </c>
      <c r="I10" s="1" t="s">
        <v>187</v>
      </c>
      <c r="J10" s="1" t="s">
        <v>29</v>
      </c>
      <c r="K10" s="1" t="s">
        <v>188</v>
      </c>
      <c r="L10" s="1" t="s">
        <v>188</v>
      </c>
      <c r="M10" s="1" t="s">
        <v>136</v>
      </c>
      <c r="N10" s="1" t="s">
        <v>136</v>
      </c>
      <c r="O10" s="1" t="s">
        <v>137</v>
      </c>
      <c r="P10" s="1" t="s">
        <v>138</v>
      </c>
      <c r="Q10" s="1" t="s">
        <v>189</v>
      </c>
      <c r="R10" s="1" t="s">
        <v>140</v>
      </c>
      <c r="S10" s="1" t="s">
        <v>141</v>
      </c>
      <c r="T10" s="1" t="s">
        <v>142</v>
      </c>
    </row>
    <row r="11" s="1" customFormat="1" spans="1:20">
      <c r="A11" s="3">
        <v>16558886929</v>
      </c>
      <c r="B11" s="1" t="s">
        <v>190</v>
      </c>
      <c r="C11" s="1" t="s">
        <v>191</v>
      </c>
      <c r="D11" s="1" t="s">
        <v>192</v>
      </c>
      <c r="E11" s="1" t="s">
        <v>193</v>
      </c>
      <c r="F11" s="1" t="s">
        <v>190</v>
      </c>
      <c r="G11" s="1" t="s">
        <v>132</v>
      </c>
      <c r="H11" s="1" t="s">
        <v>133</v>
      </c>
      <c r="I11" s="1" t="s">
        <v>194</v>
      </c>
      <c r="J11" s="1" t="s">
        <v>29</v>
      </c>
      <c r="K11" s="1" t="s">
        <v>195</v>
      </c>
      <c r="L11" s="1" t="s">
        <v>195</v>
      </c>
      <c r="M11" s="1" t="s">
        <v>136</v>
      </c>
      <c r="N11" s="1" t="s">
        <v>136</v>
      </c>
      <c r="O11" s="1" t="s">
        <v>137</v>
      </c>
      <c r="P11" s="1" t="s">
        <v>138</v>
      </c>
      <c r="Q11" s="1" t="s">
        <v>196</v>
      </c>
      <c r="R11" s="1" t="s">
        <v>140</v>
      </c>
      <c r="S11" s="1" t="s">
        <v>141</v>
      </c>
      <c r="T11" s="1" t="s">
        <v>142</v>
      </c>
    </row>
    <row r="12" s="1" customFormat="1" spans="1:20">
      <c r="A12" s="3">
        <v>16540037852</v>
      </c>
      <c r="B12" s="1" t="s">
        <v>197</v>
      </c>
      <c r="C12" s="1" t="s">
        <v>198</v>
      </c>
      <c r="D12" s="1" t="s">
        <v>199</v>
      </c>
      <c r="E12" s="1" t="s">
        <v>200</v>
      </c>
      <c r="F12" s="1" t="s">
        <v>128</v>
      </c>
      <c r="G12" s="1" t="s">
        <v>132</v>
      </c>
      <c r="H12" s="1" t="s">
        <v>133</v>
      </c>
      <c r="I12" s="1" t="s">
        <v>201</v>
      </c>
      <c r="J12" s="1" t="s">
        <v>29</v>
      </c>
      <c r="K12" s="1" t="s">
        <v>202</v>
      </c>
      <c r="L12" s="1" t="s">
        <v>202</v>
      </c>
      <c r="M12" s="1" t="s">
        <v>136</v>
      </c>
      <c r="N12" s="1" t="s">
        <v>136</v>
      </c>
      <c r="O12" s="1" t="s">
        <v>137</v>
      </c>
      <c r="P12" s="1" t="s">
        <v>138</v>
      </c>
      <c r="Q12" s="1" t="s">
        <v>203</v>
      </c>
      <c r="R12" s="1" t="s">
        <v>140</v>
      </c>
      <c r="S12" s="1" t="s">
        <v>141</v>
      </c>
      <c r="T12" s="1" t="s">
        <v>142</v>
      </c>
    </row>
    <row r="13" s="1" customFormat="1" spans="1:20">
      <c r="A13" s="3">
        <v>16538726900</v>
      </c>
      <c r="B13" s="1" t="s">
        <v>204</v>
      </c>
      <c r="C13" s="1" t="s">
        <v>205</v>
      </c>
      <c r="D13" s="1" t="s">
        <v>206</v>
      </c>
      <c r="E13" s="1" t="s">
        <v>207</v>
      </c>
      <c r="F13" s="1" t="s">
        <v>190</v>
      </c>
      <c r="G13" s="1" t="s">
        <v>132</v>
      </c>
      <c r="H13" s="1" t="s">
        <v>133</v>
      </c>
      <c r="I13" s="1" t="s">
        <v>208</v>
      </c>
      <c r="J13" s="1" t="s">
        <v>29</v>
      </c>
      <c r="K13" s="1" t="s">
        <v>209</v>
      </c>
      <c r="L13" s="1" t="s">
        <v>209</v>
      </c>
      <c r="M13" s="1" t="s">
        <v>136</v>
      </c>
      <c r="N13" s="1" t="s">
        <v>136</v>
      </c>
      <c r="O13" s="1" t="s">
        <v>137</v>
      </c>
      <c r="P13" s="1" t="s">
        <v>138</v>
      </c>
      <c r="Q13" s="1" t="s">
        <v>210</v>
      </c>
      <c r="R13" s="1" t="s">
        <v>140</v>
      </c>
      <c r="S13" s="1" t="s">
        <v>141</v>
      </c>
      <c r="T13" s="1" t="s">
        <v>142</v>
      </c>
    </row>
    <row r="14" s="1" customFormat="1" spans="1:20">
      <c r="A14" s="3">
        <v>16513922850</v>
      </c>
      <c r="B14" s="1" t="s">
        <v>211</v>
      </c>
      <c r="C14" s="1" t="s">
        <v>212</v>
      </c>
      <c r="D14" s="1" t="s">
        <v>213</v>
      </c>
      <c r="E14" s="1" t="s">
        <v>214</v>
      </c>
      <c r="F14" s="1" t="s">
        <v>197</v>
      </c>
      <c r="G14" s="1" t="s">
        <v>132</v>
      </c>
      <c r="H14" s="1" t="s">
        <v>133</v>
      </c>
      <c r="I14" s="1" t="s">
        <v>215</v>
      </c>
      <c r="J14" s="1" t="s">
        <v>29</v>
      </c>
      <c r="K14" s="1" t="s">
        <v>216</v>
      </c>
      <c r="L14" s="1" t="s">
        <v>216</v>
      </c>
      <c r="M14" s="1" t="s">
        <v>136</v>
      </c>
      <c r="N14" s="1" t="s">
        <v>136</v>
      </c>
      <c r="O14" s="1" t="s">
        <v>137</v>
      </c>
      <c r="P14" s="1" t="s">
        <v>138</v>
      </c>
      <c r="Q14" s="1" t="s">
        <v>217</v>
      </c>
      <c r="R14" s="1" t="s">
        <v>140</v>
      </c>
      <c r="S14" s="1" t="s">
        <v>141</v>
      </c>
      <c r="T14" s="1" t="s">
        <v>142</v>
      </c>
    </row>
    <row r="15" s="1" customFormat="1" spans="1:20">
      <c r="A15" s="3">
        <v>16506953772</v>
      </c>
      <c r="B15" s="1" t="s">
        <v>218</v>
      </c>
      <c r="C15" s="1" t="s">
        <v>219</v>
      </c>
      <c r="D15" s="1" t="s">
        <v>220</v>
      </c>
      <c r="E15" s="1" t="s">
        <v>221</v>
      </c>
      <c r="F15" s="1" t="s">
        <v>190</v>
      </c>
      <c r="G15" s="1" t="s">
        <v>132</v>
      </c>
      <c r="H15" s="1" t="s">
        <v>133</v>
      </c>
      <c r="I15" s="1" t="s">
        <v>222</v>
      </c>
      <c r="J15" s="1" t="s">
        <v>29</v>
      </c>
      <c r="K15" s="1" t="s">
        <v>223</v>
      </c>
      <c r="L15" s="1" t="s">
        <v>223</v>
      </c>
      <c r="M15" s="1" t="s">
        <v>136</v>
      </c>
      <c r="N15" s="1" t="s">
        <v>136</v>
      </c>
      <c r="O15" s="1" t="s">
        <v>137</v>
      </c>
      <c r="P15" s="1" t="s">
        <v>138</v>
      </c>
      <c r="Q15" s="1" t="s">
        <v>224</v>
      </c>
      <c r="R15" s="1" t="s">
        <v>140</v>
      </c>
      <c r="S15" s="1" t="s">
        <v>141</v>
      </c>
      <c r="T15" s="1" t="s">
        <v>142</v>
      </c>
    </row>
    <row r="16" s="1" customFormat="1" spans="1:20">
      <c r="A16" s="3">
        <v>16495761477</v>
      </c>
      <c r="B16" s="1" t="s">
        <v>225</v>
      </c>
      <c r="C16" s="1" t="s">
        <v>226</v>
      </c>
      <c r="D16" s="1" t="s">
        <v>227</v>
      </c>
      <c r="E16" s="1" t="s">
        <v>228</v>
      </c>
      <c r="F16" s="1" t="s">
        <v>128</v>
      </c>
      <c r="G16" s="1" t="s">
        <v>132</v>
      </c>
      <c r="H16" s="1" t="s">
        <v>133</v>
      </c>
      <c r="I16" s="1" t="s">
        <v>229</v>
      </c>
      <c r="J16" s="1" t="s">
        <v>29</v>
      </c>
      <c r="K16" s="1" t="s">
        <v>230</v>
      </c>
      <c r="L16" s="1" t="s">
        <v>230</v>
      </c>
      <c r="M16" s="1" t="s">
        <v>136</v>
      </c>
      <c r="N16" s="1" t="s">
        <v>136</v>
      </c>
      <c r="O16" s="1" t="s">
        <v>137</v>
      </c>
      <c r="P16" s="1" t="s">
        <v>138</v>
      </c>
      <c r="Q16" s="1" t="s">
        <v>231</v>
      </c>
      <c r="R16" s="1" t="s">
        <v>140</v>
      </c>
      <c r="S16" s="1" t="s">
        <v>141</v>
      </c>
      <c r="T16" s="1" t="s">
        <v>142</v>
      </c>
    </row>
    <row r="17" s="1" customFormat="1" spans="1:20">
      <c r="A17" s="3">
        <v>16488843792</v>
      </c>
      <c r="B17" s="1" t="s">
        <v>232</v>
      </c>
      <c r="C17" s="1" t="s">
        <v>233</v>
      </c>
      <c r="D17" s="1" t="s">
        <v>234</v>
      </c>
      <c r="E17" s="1" t="s">
        <v>235</v>
      </c>
      <c r="F17" s="1" t="s">
        <v>128</v>
      </c>
      <c r="G17" s="1" t="s">
        <v>132</v>
      </c>
      <c r="H17" s="1" t="s">
        <v>133</v>
      </c>
      <c r="I17" s="1" t="s">
        <v>236</v>
      </c>
      <c r="J17" s="1" t="s">
        <v>29</v>
      </c>
      <c r="K17" s="1" t="s">
        <v>237</v>
      </c>
      <c r="L17" s="1" t="s">
        <v>237</v>
      </c>
      <c r="M17" s="1" t="s">
        <v>136</v>
      </c>
      <c r="N17" s="1" t="s">
        <v>136</v>
      </c>
      <c r="O17" s="1" t="s">
        <v>137</v>
      </c>
      <c r="P17" s="1" t="s">
        <v>138</v>
      </c>
      <c r="Q17" s="1" t="s">
        <v>238</v>
      </c>
      <c r="R17" s="1" t="s">
        <v>140</v>
      </c>
      <c r="S17" s="1" t="s">
        <v>141</v>
      </c>
      <c r="T17" s="1" t="s">
        <v>142</v>
      </c>
    </row>
    <row r="18" s="1" customFormat="1" spans="1:20">
      <c r="A18" s="3">
        <v>16336488029</v>
      </c>
      <c r="B18" s="1" t="s">
        <v>239</v>
      </c>
      <c r="C18" s="1" t="s">
        <v>240</v>
      </c>
      <c r="D18" s="1" t="s">
        <v>241</v>
      </c>
      <c r="E18" s="1" t="s">
        <v>242</v>
      </c>
      <c r="F18" s="1" t="s">
        <v>128</v>
      </c>
      <c r="G18" s="1" t="s">
        <v>132</v>
      </c>
      <c r="H18" s="1" t="s">
        <v>133</v>
      </c>
      <c r="I18" s="1" t="s">
        <v>243</v>
      </c>
      <c r="J18" s="1" t="s">
        <v>29</v>
      </c>
      <c r="K18" s="1" t="s">
        <v>244</v>
      </c>
      <c r="L18" s="1" t="s">
        <v>244</v>
      </c>
      <c r="M18" s="1" t="s">
        <v>136</v>
      </c>
      <c r="N18" s="1" t="s">
        <v>136</v>
      </c>
      <c r="O18" s="1" t="s">
        <v>137</v>
      </c>
      <c r="P18" s="1" t="s">
        <v>138</v>
      </c>
      <c r="Q18" s="1" t="s">
        <v>245</v>
      </c>
      <c r="R18" s="1" t="s">
        <v>140</v>
      </c>
      <c r="S18" s="1" t="s">
        <v>141</v>
      </c>
      <c r="T18" s="1" t="s">
        <v>142</v>
      </c>
    </row>
    <row r="19" s="1" customFormat="1" spans="1:20">
      <c r="A19" s="3">
        <v>16323566962</v>
      </c>
      <c r="B19" s="1" t="s">
        <v>246</v>
      </c>
      <c r="C19" s="1" t="s">
        <v>247</v>
      </c>
      <c r="D19" s="1" t="s">
        <v>248</v>
      </c>
      <c r="E19" s="1" t="s">
        <v>249</v>
      </c>
      <c r="F19" s="1" t="s">
        <v>190</v>
      </c>
      <c r="G19" s="1" t="s">
        <v>132</v>
      </c>
      <c r="H19" s="1" t="s">
        <v>133</v>
      </c>
      <c r="I19" s="1" t="s">
        <v>250</v>
      </c>
      <c r="J19" s="1" t="s">
        <v>29</v>
      </c>
      <c r="K19" s="1" t="s">
        <v>251</v>
      </c>
      <c r="L19" s="1" t="s">
        <v>251</v>
      </c>
      <c r="M19" s="1" t="s">
        <v>136</v>
      </c>
      <c r="N19" s="1" t="s">
        <v>136</v>
      </c>
      <c r="O19" s="1" t="s">
        <v>137</v>
      </c>
      <c r="P19" s="1" t="s">
        <v>138</v>
      </c>
      <c r="Q19" s="1" t="s">
        <v>252</v>
      </c>
      <c r="R19" s="1" t="s">
        <v>140</v>
      </c>
      <c r="S19" s="1" t="s">
        <v>141</v>
      </c>
      <c r="T19" s="1" t="s">
        <v>142</v>
      </c>
    </row>
    <row r="20" s="1" customFormat="1" spans="1:20">
      <c r="A20" s="3">
        <v>16150603624</v>
      </c>
      <c r="B20" s="1" t="s">
        <v>253</v>
      </c>
      <c r="C20" s="1" t="s">
        <v>254</v>
      </c>
      <c r="D20" s="1" t="s">
        <v>255</v>
      </c>
      <c r="E20" s="1" t="s">
        <v>256</v>
      </c>
      <c r="F20" s="1" t="s">
        <v>128</v>
      </c>
      <c r="G20" s="1" t="s">
        <v>132</v>
      </c>
      <c r="H20" s="1" t="s">
        <v>133</v>
      </c>
      <c r="I20" s="1" t="s">
        <v>257</v>
      </c>
      <c r="J20" s="1" t="s">
        <v>29</v>
      </c>
      <c r="K20" s="1" t="s">
        <v>258</v>
      </c>
      <c r="L20" s="1" t="s">
        <v>137</v>
      </c>
      <c r="M20" s="1" t="s">
        <v>259</v>
      </c>
      <c r="N20" s="1" t="s">
        <v>260</v>
      </c>
      <c r="O20" s="1" t="s">
        <v>137</v>
      </c>
      <c r="P20" s="1" t="s">
        <v>138</v>
      </c>
      <c r="Q20" s="1" t="s">
        <v>261</v>
      </c>
      <c r="R20" s="1" t="s">
        <v>140</v>
      </c>
      <c r="S20" s="1" t="s">
        <v>141</v>
      </c>
      <c r="T20" s="1" t="s">
        <v>142</v>
      </c>
    </row>
    <row r="21" s="1" customFormat="1" spans="1:20">
      <c r="A21" s="3">
        <v>15830850191</v>
      </c>
      <c r="B21" s="1" t="s">
        <v>262</v>
      </c>
      <c r="C21" s="1" t="s">
        <v>263</v>
      </c>
      <c r="D21" s="1" t="s">
        <v>264</v>
      </c>
      <c r="E21" s="1" t="s">
        <v>265</v>
      </c>
      <c r="F21" s="1" t="s">
        <v>190</v>
      </c>
      <c r="G21" s="1" t="s">
        <v>132</v>
      </c>
      <c r="H21" s="1" t="s">
        <v>133</v>
      </c>
      <c r="I21" s="1" t="s">
        <v>266</v>
      </c>
      <c r="J21" s="1" t="s">
        <v>29</v>
      </c>
      <c r="K21" s="1" t="s">
        <v>267</v>
      </c>
      <c r="L21" s="1" t="s">
        <v>267</v>
      </c>
      <c r="M21" s="1" t="s">
        <v>136</v>
      </c>
      <c r="N21" s="1" t="s">
        <v>136</v>
      </c>
      <c r="O21" s="1" t="s">
        <v>137</v>
      </c>
      <c r="P21" s="1" t="s">
        <v>138</v>
      </c>
      <c r="Q21" s="1" t="s">
        <v>268</v>
      </c>
      <c r="R21" s="1" t="s">
        <v>140</v>
      </c>
      <c r="S21" s="1" t="s">
        <v>141</v>
      </c>
      <c r="T21" s="1" t="s">
        <v>142</v>
      </c>
    </row>
    <row r="22" s="1" customFormat="1" spans="1:20">
      <c r="A22" s="3">
        <v>15805650301</v>
      </c>
      <c r="B22" s="1" t="s">
        <v>269</v>
      </c>
      <c r="C22" s="1" t="s">
        <v>270</v>
      </c>
      <c r="D22" s="1" t="s">
        <v>271</v>
      </c>
      <c r="E22" s="1" t="s">
        <v>272</v>
      </c>
      <c r="F22" s="1" t="s">
        <v>128</v>
      </c>
      <c r="G22" s="1" t="s">
        <v>132</v>
      </c>
      <c r="H22" s="1" t="s">
        <v>133</v>
      </c>
      <c r="I22" s="1" t="s">
        <v>273</v>
      </c>
      <c r="J22" s="1" t="s">
        <v>29</v>
      </c>
      <c r="K22" s="1" t="s">
        <v>274</v>
      </c>
      <c r="L22" s="1" t="s">
        <v>274</v>
      </c>
      <c r="M22" s="1" t="s">
        <v>136</v>
      </c>
      <c r="N22" s="1" t="s">
        <v>136</v>
      </c>
      <c r="O22" s="1" t="s">
        <v>137</v>
      </c>
      <c r="P22" s="1" t="s">
        <v>138</v>
      </c>
      <c r="Q22" s="1" t="s">
        <v>275</v>
      </c>
      <c r="R22" s="1" t="s">
        <v>140</v>
      </c>
      <c r="S22" s="1" t="s">
        <v>141</v>
      </c>
      <c r="T22" s="1" t="s">
        <v>142</v>
      </c>
    </row>
    <row r="23" s="1" customFormat="1" spans="1:20">
      <c r="A23" s="3">
        <v>15760683223</v>
      </c>
      <c r="B23" s="1" t="s">
        <v>276</v>
      </c>
      <c r="C23" s="1" t="s">
        <v>277</v>
      </c>
      <c r="D23" s="1" t="s">
        <v>278</v>
      </c>
      <c r="E23" s="1" t="s">
        <v>279</v>
      </c>
      <c r="F23" s="1" t="s">
        <v>190</v>
      </c>
      <c r="G23" s="1" t="s">
        <v>132</v>
      </c>
      <c r="H23" s="1" t="s">
        <v>133</v>
      </c>
      <c r="I23" s="1" t="s">
        <v>280</v>
      </c>
      <c r="J23" s="1" t="s">
        <v>29</v>
      </c>
      <c r="K23" s="1" t="s">
        <v>281</v>
      </c>
      <c r="L23" s="1" t="s">
        <v>281</v>
      </c>
      <c r="M23" s="1" t="s">
        <v>136</v>
      </c>
      <c r="N23" s="1" t="s">
        <v>136</v>
      </c>
      <c r="O23" s="1" t="s">
        <v>137</v>
      </c>
      <c r="P23" s="1" t="s">
        <v>138</v>
      </c>
      <c r="Q23" s="1" t="s">
        <v>282</v>
      </c>
      <c r="R23" s="1" t="s">
        <v>140</v>
      </c>
      <c r="S23" s="1" t="s">
        <v>141</v>
      </c>
      <c r="T23" s="1" t="s">
        <v>142</v>
      </c>
    </row>
    <row r="24" s="1" customFormat="1" spans="1:20">
      <c r="A24" s="3">
        <v>15728740214</v>
      </c>
      <c r="B24" s="1" t="s">
        <v>283</v>
      </c>
      <c r="C24" s="1" t="s">
        <v>284</v>
      </c>
      <c r="D24" s="1" t="s">
        <v>285</v>
      </c>
      <c r="E24" s="1" t="s">
        <v>286</v>
      </c>
      <c r="F24" s="1" t="s">
        <v>190</v>
      </c>
      <c r="G24" s="1" t="s">
        <v>132</v>
      </c>
      <c r="H24" s="1" t="s">
        <v>133</v>
      </c>
      <c r="I24" s="1" t="s">
        <v>287</v>
      </c>
      <c r="J24" s="1" t="s">
        <v>29</v>
      </c>
      <c r="K24" s="1" t="s">
        <v>288</v>
      </c>
      <c r="L24" s="1" t="s">
        <v>288</v>
      </c>
      <c r="M24" s="1" t="s">
        <v>136</v>
      </c>
      <c r="N24" s="1" t="s">
        <v>136</v>
      </c>
      <c r="O24" s="1" t="s">
        <v>137</v>
      </c>
      <c r="P24" s="1" t="s">
        <v>138</v>
      </c>
      <c r="Q24" s="1" t="s">
        <v>289</v>
      </c>
      <c r="R24" s="1" t="s">
        <v>140</v>
      </c>
      <c r="S24" s="1" t="s">
        <v>141</v>
      </c>
      <c r="T24" s="1" t="s">
        <v>142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2021-10-21T02:33:48Z</dcterms:created>
  <dcterms:modified xsi:type="dcterms:W3CDTF">2021-10-21T02:50:04Z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9B08A79DACE44B12933E2B961A950996</vt:lpwstr>
  </property>
  <property fmtid="{D5CDD505-2E9C-101B-9397-08002B2CF9AE}" pid="3" name="KSOProductBuildVer">
    <vt:lpwstr>2052-11.1.0.10938</vt:lpwstr>
  </property>
</Properties>
</file>