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对账!$1:$37</definedName>
  </definedNames>
  <calcPr calcId="144525"/>
</workbook>
</file>

<file path=xl/sharedStrings.xml><?xml version="1.0" encoding="utf-8"?>
<sst xmlns="http://schemas.openxmlformats.org/spreadsheetml/2006/main" count="743" uniqueCount="232">
  <si>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</si>
  <si>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</si>
  <si>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</si>
  <si>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</si>
  <si>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</si>
  <si>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</si>
  <si>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</si>
  <si>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</si>
  <si>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</si>
  <si>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</si>
  <si>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</si>
  <si>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</si>
  <si>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</si>
  <si>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</si>
  <si>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</si>
  <si>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</si>
  <si>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</si>
  <si>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</si>
  <si>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</si>
  <si>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</si>
  <si>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</si>
  <si>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</si>
  <si>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</si>
  <si>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</si>
  <si>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</si>
  <si>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</si>
  <si>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</si>
  <si>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[宁波]格林豪泰(宁波客运中心店)(64185183)</t>
  </si>
  <si>
    <t>大床房&lt;双人入住&gt;&lt;内宾&gt;&lt;预付&gt;&lt;无早&gt;</t>
  </si>
  <si>
    <t>CNY</t>
  </si>
  <si>
    <t>王蓬</t>
  </si>
  <si>
    <t>CA11323211021CNY</t>
  </si>
  <si>
    <t>未提现</t>
  </si>
  <si>
    <t>携程开票</t>
  </si>
  <si>
    <t>取消</t>
  </si>
  <si>
    <t>[杭州]杭州东站智选假日酒店(60985516)</t>
  </si>
  <si>
    <t>标准双床房&lt;双人入住&gt;&lt;内宾&gt;&lt;预付&gt;&lt;无早&gt;</t>
  </si>
  <si>
    <t>王婧</t>
  </si>
  <si>
    <t>[宁波]宁波逸东豪生大酒店(60986022)</t>
  </si>
  <si>
    <t>行政特色大床房&lt;双人入住&gt;&lt;内宾&gt;&lt;预付&gt;&lt;无早&gt;</t>
  </si>
  <si>
    <t>郭顺</t>
  </si>
  <si>
    <t>[广州]吾遇酒店(广州永泰地铁站店)(79021379)</t>
  </si>
  <si>
    <t>特价大床房&lt;双人入住&gt;&lt;内宾&gt;&lt;预付&gt;&lt;无早&gt;</t>
  </si>
  <si>
    <t>陈秋裕</t>
  </si>
  <si>
    <t>[广州]维也纳酒店(广州南湖乐园店)(71451883)</t>
  </si>
  <si>
    <t>豪华大床房&lt;双人入住&gt;&lt;内宾&gt;&lt;预付&gt;&lt;无早&gt;</t>
  </si>
  <si>
    <t>薛振</t>
  </si>
  <si>
    <t>[梅州]梅州麓湖山酒店(62500328)</t>
  </si>
  <si>
    <t>公寓特惠双床房&lt;双床&gt;&lt;双人入住&gt;&lt;日历房套餐高价值&gt;&lt;双早&gt;&lt;新酒店礼盒&gt;</t>
  </si>
  <si>
    <t>陈柏棠</t>
  </si>
  <si>
    <t>[深圳]深圳盛捷君临天下服务公寓(60983362)</t>
  </si>
  <si>
    <t>行政单房公寓&lt;双人入住&gt;&lt;内宾&gt;&lt;预付&gt;&lt;无早&gt;</t>
  </si>
  <si>
    <t>李晓玉</t>
  </si>
  <si>
    <t>62707SC005465</t>
  </si>
  <si>
    <t>[武汉]城市便捷酒店(武汉徐东店)(71632183)</t>
  </si>
  <si>
    <t>商务双床房&lt;双人入住&gt;&lt;内宾&gt;&lt;预付&gt;&lt;无早&gt;</t>
  </si>
  <si>
    <t>庄建晓</t>
  </si>
  <si>
    <t>[太原]IU酒店(太原长风西街万象城店)(71451084)</t>
  </si>
  <si>
    <t>小U精致大床房&lt;双人入住&gt;&lt;内宾&gt;&lt;预付&gt;&lt;无早&gt;</t>
  </si>
  <si>
    <t>于兴隆</t>
  </si>
  <si>
    <t>[广德]骏怡连锁酒店(广德盛世滨河店)(71988825)</t>
  </si>
  <si>
    <t>豪华商务套房&lt;内宾&gt;&lt;双人入住&gt;&lt;预付&gt;&lt;无早&gt;</t>
  </si>
  <si>
    <t>韩立志</t>
  </si>
  <si>
    <t>YD03680211017110612089</t>
  </si>
  <si>
    <t>[梅州]梅州客天下艺术家园酒店(80900032)</t>
  </si>
  <si>
    <t>客家民俗双床房&lt;双床&gt;&lt;超值特惠&gt;&lt;双人入住&gt;&lt;日历房套餐高价值&gt;&lt;双早&gt;&lt;新酒店礼盒&gt;</t>
  </si>
  <si>
    <t>黎秀青</t>
  </si>
  <si>
    <t>黎妍晖</t>
  </si>
  <si>
    <t>黎志强</t>
  </si>
  <si>
    <t>黄小文</t>
  </si>
  <si>
    <t>[佛山]麗枫酒店(佛山西站狮山大学城店)(71010526)</t>
  </si>
  <si>
    <t>商务双床房&lt;内宾&gt;&lt;双人入住&gt;&lt;预付&gt;&lt;无早&gt;</t>
  </si>
  <si>
    <t>李志豪</t>
  </si>
  <si>
    <t>[长治]如家精选酒店(长治八一广场威远门中路店)(81056484)</t>
  </si>
  <si>
    <t>精选高级商务房&lt;双人入住&gt;&lt;无早&gt;</t>
  </si>
  <si>
    <t>房宁</t>
  </si>
  <si>
    <t>[杭州]杭州盛泰开元名都大酒店(60984683)</t>
  </si>
  <si>
    <t>行政套房&lt;内宾&gt;&lt;双人入住&gt;&lt;预付&gt;&lt;双早&gt;</t>
  </si>
  <si>
    <t>许璐,李烈</t>
  </si>
  <si>
    <t>[安顺]安顺豪生温泉度假酒店(80625373)</t>
  </si>
  <si>
    <t>清音双床房&lt;双人入住&gt;&lt;中宾&gt;&lt;日历房套餐高价值&gt;&lt;双早&gt;&lt;新酒店礼盒&gt;</t>
  </si>
  <si>
    <t>何利</t>
  </si>
  <si>
    <t>[中山]中山京华世纪酒店(60983834)</t>
  </si>
  <si>
    <t>商务客房&lt;双人入住&gt;&lt;内宾&gt;&lt;预付&gt;&lt;无早&gt;</t>
  </si>
  <si>
    <t>吴泽鹏</t>
  </si>
  <si>
    <t>[麻城]城市便捷酒店(麻城广场店)(71584991)</t>
  </si>
  <si>
    <t>郭红</t>
  </si>
  <si>
    <t>[承德]承德金山岭快捷酒店(79021768)</t>
  </si>
  <si>
    <t>乐享大床房&lt;双人入住&gt;&lt;内宾&gt;&lt;预付&gt;&lt;无早&gt;</t>
  </si>
  <si>
    <t>王卓</t>
  </si>
  <si>
    <t>[兴义]贝壳酒店(兴义机场店)(77382354)</t>
  </si>
  <si>
    <t>郑金琴,王开香</t>
  </si>
  <si>
    <t>[杭州]杭州菲住布渴酒店(60987280)</t>
  </si>
  <si>
    <t>好莱坞豪华双床房&lt;双人入住&gt;&lt;内宾&gt;&lt;预付&gt;&lt;无早&gt;</t>
  </si>
  <si>
    <t>王柏凡</t>
  </si>
  <si>
    <t>1844879010EXP</t>
  </si>
  <si>
    <t>[合肥]合肥帝怡印象商旅酒店(77172811)</t>
  </si>
  <si>
    <t>LOFT复式精品大床房&lt;双人入住&gt;&lt;内宾&gt;&lt;预付&gt;&lt;无早&gt;</t>
  </si>
  <si>
    <t>陈玉权</t>
  </si>
  <si>
    <t>[江山]城市便捷酒店(江山解放路店)(71582171)</t>
  </si>
  <si>
    <t>王小龙</t>
  </si>
  <si>
    <t>豪庭大床房&lt;双人入住&gt;&lt;中宾&gt;&lt;日历房套餐高价值&gt;&lt;双早&gt;&lt;新酒店礼盒&gt;</t>
  </si>
  <si>
    <t>张应彪</t>
  </si>
  <si>
    <t>,</t>
  </si>
  <si>
    <t>202110171845320021</t>
  </si>
  <si>
    <t xml:space="preserve">房集 </t>
  </si>
  <si>
    <t>202110172242350021</t>
  </si>
  <si>
    <t>A211021095325481</t>
  </si>
  <si>
    <t>A211021095423481</t>
  </si>
  <si>
    <t>A211021095512481</t>
  </si>
  <si>
    <t>i211021095657 房集：745.75元</t>
  </si>
  <si>
    <t>CNY / HKD 当前参考汇率: 1.21673947</t>
  </si>
  <si>
    <t>总计：11241.25 CNY/
13677.67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</si>
  <si>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</si>
  <si>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</si>
  <si>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</si>
  <si>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</si>
  <si>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</si>
  <si>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</si>
  <si>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</si>
  <si>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</si>
  <si>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</si>
  <si>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</si>
  <si>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</si>
  <si>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</si>
  <si>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</si>
  <si>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</si>
  <si>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</si>
  <si>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</si>
  <si>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</si>
  <si>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2021-10-11</t>
  </si>
  <si>
    <t>2275756</t>
  </si>
  <si>
    <t>杭州东站智选假日酒店</t>
  </si>
  <si>
    <t>2021-10-15</t>
  </si>
  <si>
    <t>2021-10-18</t>
  </si>
  <si>
    <t>退房日月结</t>
  </si>
  <si>
    <t>1177.74</t>
  </si>
  <si>
    <t>RMB</t>
  </si>
  <si>
    <t>0</t>
  </si>
  <si>
    <t>0.00</t>
  </si>
  <si>
    <t>携程汇智国内直连</t>
  </si>
  <si>
    <t>2021-10-11 20:08:28</t>
  </si>
  <si>
    <t>否</t>
  </si>
  <si>
    <t>汇智国际旅游发展有限公司</t>
  </si>
  <si>
    <t>直连</t>
  </si>
  <si>
    <t>2021-10-13</t>
  </si>
  <si>
    <t>2276580</t>
  </si>
  <si>
    <t>宁波逸东豪生大酒店</t>
  </si>
  <si>
    <t>2021-10-17</t>
  </si>
  <si>
    <t>655.57</t>
  </si>
  <si>
    <t>2021-10-13 09:19:34</t>
  </si>
  <si>
    <t>2021-10-14</t>
  </si>
  <si>
    <t>2277171</t>
  </si>
  <si>
    <t>吾遇酒店(广州永泰地铁站店)</t>
  </si>
  <si>
    <t>115.83</t>
  </si>
  <si>
    <t>2021-10-14 08:14:25</t>
  </si>
  <si>
    <t>2277366</t>
  </si>
  <si>
    <t>维也纳酒店(广州南湖乐园店)</t>
  </si>
  <si>
    <t>1117.87</t>
  </si>
  <si>
    <t>2021-10-14 17:36:18</t>
  </si>
  <si>
    <t>2021-10-16</t>
  </si>
  <si>
    <t>2278404</t>
  </si>
  <si>
    <t>梅州麓湖山酒店</t>
  </si>
  <si>
    <t>560.34</t>
  </si>
  <si>
    <t>2021-10-16 09:09:33</t>
  </si>
  <si>
    <t>Saas酒店</t>
  </si>
  <si>
    <t>2278642</t>
  </si>
  <si>
    <t>深圳盛捷君临天下服务公寓</t>
  </si>
  <si>
    <t>706.35</t>
  </si>
  <si>
    <t>2021-10-16 17:13:59</t>
  </si>
  <si>
    <t>2278882</t>
  </si>
  <si>
    <t>城市便捷酒店(武汉徐东店)</t>
  </si>
  <si>
    <t>302.92</t>
  </si>
  <si>
    <t>2021-10-17 01:28:32</t>
  </si>
  <si>
    <t>2278933</t>
  </si>
  <si>
    <t>IU酒店(太原长风西街万象城店)</t>
  </si>
  <si>
    <t>163.14</t>
  </si>
  <si>
    <t>2021-10-17 06:40:14</t>
  </si>
  <si>
    <t>2279011</t>
  </si>
  <si>
    <t>骏怡连锁酒店（广德盛世滨河店）</t>
  </si>
  <si>
    <t>160.93</t>
  </si>
  <si>
    <t>2021-10-17 11:06:14</t>
  </si>
  <si>
    <t>2279065</t>
  </si>
  <si>
    <t>梅州客天下艺术家园酒店</t>
  </si>
  <si>
    <t>382.50</t>
  </si>
  <si>
    <t>2021-10-17 13:24:27</t>
  </si>
  <si>
    <t>直采</t>
  </si>
  <si>
    <t>2279066</t>
  </si>
  <si>
    <t>2021-10-17 13:25:55</t>
  </si>
  <si>
    <t>2279067</t>
  </si>
  <si>
    <t>2021-10-17 13:41:06</t>
  </si>
  <si>
    <t>2279069</t>
  </si>
  <si>
    <t>2021-10-17 13:44:59</t>
  </si>
  <si>
    <t>2279088</t>
  </si>
  <si>
    <t>麗枫酒店(佛山西站狮山大学城店)</t>
  </si>
  <si>
    <t>2021-10-17 14:20:20</t>
  </si>
  <si>
    <t>2279100</t>
  </si>
  <si>
    <t>如家精选酒店(长治八一广场威远门中路店)</t>
  </si>
  <si>
    <t>169.00</t>
  </si>
  <si>
    <t>2021-10-17 14:51:07</t>
  </si>
  <si>
    <t>2279117</t>
  </si>
  <si>
    <t>杭州盛泰开元名都大酒店</t>
  </si>
  <si>
    <t>1505.28</t>
  </si>
  <si>
    <t>2021-10-17 15:30:52</t>
  </si>
  <si>
    <t>2279208</t>
  </si>
  <si>
    <t>中山京华世纪酒店</t>
  </si>
  <si>
    <t>521.65</t>
  </si>
  <si>
    <t>2021-10-17 19:20:58</t>
  </si>
  <si>
    <t>2279211</t>
  </si>
  <si>
    <t>城市便捷酒店(麻城广场店)</t>
  </si>
  <si>
    <t>164.98</t>
  </si>
  <si>
    <t>2021-10-17 19:25:18</t>
  </si>
  <si>
    <t>2279217</t>
  </si>
  <si>
    <t>承德金山岭快捷酒店</t>
  </si>
  <si>
    <t>112.75</t>
  </si>
  <si>
    <t>2021-10-17 19:39:18</t>
  </si>
  <si>
    <t>2279235</t>
  </si>
  <si>
    <t>贝壳酒店(兴义机场店)</t>
  </si>
  <si>
    <t>234.32</t>
  </si>
  <si>
    <t>2021-10-17 20:24:38</t>
  </si>
  <si>
    <t>2279264</t>
  </si>
  <si>
    <t>杭州菲住布渴酒店</t>
  </si>
  <si>
    <t>665.06</t>
  </si>
  <si>
    <t>2021-10-17 20:54:13</t>
  </si>
  <si>
    <t>2279272</t>
  </si>
  <si>
    <t>合肥帝怡印象商旅酒店</t>
  </si>
  <si>
    <t>156.83</t>
  </si>
  <si>
    <t>2021-10-17 21:07:02</t>
  </si>
  <si>
    <t>2279309</t>
  </si>
  <si>
    <t>城市便捷酒店(江山解放路店)</t>
  </si>
  <si>
    <t>172.02</t>
  </si>
  <si>
    <t>2021-10-17 21:59:59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</si>
</sst>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16513560217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44481</v>
      </c>
      <c r="G2" s="5">
        <v>44487</v>
      </c>
      <c r="H2" s="4">
        <v>1</v>
      </c>
      <c r="I2" s="4">
        <v>6</v>
      </c>
      <c r="J2" s="4">
        <v>6</v>
      </c>
      <c r="K2" s="4" t="s">
        <v>29</v>
      </c>
      <c r="L2" s="4">
        <v>707.28</v>
      </c>
      <c r="M2" s="4">
        <v>707.28</v>
      </c>
      <c r="N2" s="4" t="s">
        <v>30</v>
      </c>
      <c r="O2" s="4" t="s">
        <v>31</v>
      </c>
      <c r="P2" s="4" t="s">
        <v>32</v>
      </c>
      <c r="Q2" s="4">
        <v>0</v>
      </c>
      <c r="R2" s="6">
        <v>44480</v>
      </c>
      <c r="S2" s="5">
        <v>44490</v>
      </c>
      <c r="T2" s="4" t="s">
        <v>33</v>
      </c>
      <c r="U2" s="4">
        <v>707.28</v>
      </c>
      <c r="V2" s="4">
        <v>0</v>
      </c>
      <c r="W2" s="4">
        <v>0</v>
      </c>
      <c r="X2" s="4">
        <v>2275477</v>
      </c>
    </row>
    <row r="3" s="4" customFormat="1" spans="1:24">
      <c r="A3" s="4">
        <v>16513560217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44481</v>
      </c>
      <c r="G3" s="5">
        <v>44487</v>
      </c>
      <c r="H3" s="4">
        <v>1</v>
      </c>
      <c r="I3" s="4">
        <v>6</v>
      </c>
      <c r="J3" s="4">
        <v>6</v>
      </c>
      <c r="K3" s="4" t="s">
        <v>29</v>
      </c>
      <c r="L3" s="4">
        <v>-707.28</v>
      </c>
      <c r="M3" s="4">
        <v>-707.28</v>
      </c>
      <c r="N3" s="4" t="s">
        <v>30</v>
      </c>
      <c r="O3" s="4" t="s">
        <v>31</v>
      </c>
      <c r="P3" s="4" t="s">
        <v>32</v>
      </c>
      <c r="Q3" s="4">
        <v>0</v>
      </c>
      <c r="R3" s="6">
        <v>44480</v>
      </c>
      <c r="S3" s="5">
        <v>44490</v>
      </c>
      <c r="T3" s="4" t="s">
        <v>33</v>
      </c>
      <c r="U3" s="4">
        <v>-707.28</v>
      </c>
      <c r="V3" s="4">
        <v>0</v>
      </c>
      <c r="W3" s="4">
        <v>0</v>
      </c>
      <c r="X3" s="4">
        <v>2275477</v>
      </c>
    </row>
    <row r="4" s="4" customFormat="1" spans="1:24">
      <c r="A4" s="4">
        <v>16520475530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44484</v>
      </c>
      <c r="G4" s="5">
        <v>44487</v>
      </c>
      <c r="H4" s="4">
        <v>1</v>
      </c>
      <c r="I4" s="4">
        <v>3</v>
      </c>
      <c r="J4" s="4">
        <v>3</v>
      </c>
      <c r="K4" s="4" t="s">
        <v>29</v>
      </c>
      <c r="L4" s="4">
        <v>1177.74</v>
      </c>
      <c r="M4" s="4">
        <v>1177.74</v>
      </c>
      <c r="N4" s="4" t="s">
        <v>37</v>
      </c>
      <c r="O4" s="4" t="s">
        <v>31</v>
      </c>
      <c r="P4" s="4" t="s">
        <v>32</v>
      </c>
      <c r="Q4" s="4">
        <v>0</v>
      </c>
      <c r="R4" s="6">
        <v>44480</v>
      </c>
      <c r="S4" s="5">
        <v>44490</v>
      </c>
      <c r="T4" s="4" t="s">
        <v>33</v>
      </c>
      <c r="U4" s="4">
        <v>1177.74</v>
      </c>
      <c r="V4" s="4">
        <v>0</v>
      </c>
      <c r="W4" s="4">
        <v>0</v>
      </c>
      <c r="X4" s="4">
        <v>2275756</v>
      </c>
    </row>
    <row r="5" s="4" customFormat="1" spans="1:23">
      <c r="A5" s="4">
        <v>16531770281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44486</v>
      </c>
      <c r="G5" s="5">
        <v>44487</v>
      </c>
      <c r="H5" s="4">
        <v>1</v>
      </c>
      <c r="I5" s="4">
        <v>1</v>
      </c>
      <c r="J5" s="4">
        <v>1</v>
      </c>
      <c r="K5" s="4" t="s">
        <v>29</v>
      </c>
      <c r="L5" s="4">
        <v>655.57</v>
      </c>
      <c r="M5" s="4">
        <v>655.57</v>
      </c>
      <c r="N5" s="4" t="s">
        <v>40</v>
      </c>
      <c r="O5" s="4" t="s">
        <v>31</v>
      </c>
      <c r="P5" s="4" t="s">
        <v>32</v>
      </c>
      <c r="Q5" s="4">
        <v>0</v>
      </c>
      <c r="R5" s="6">
        <v>44482</v>
      </c>
      <c r="S5" s="5">
        <v>44490</v>
      </c>
      <c r="T5" s="4" t="s">
        <v>33</v>
      </c>
      <c r="U5" s="4">
        <v>655.57</v>
      </c>
      <c r="V5" s="4">
        <v>0</v>
      </c>
      <c r="W5" s="4">
        <v>0</v>
      </c>
    </row>
    <row r="6" s="4" customFormat="1" spans="1:23">
      <c r="A6" s="4">
        <v>16540443640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44486</v>
      </c>
      <c r="G6" s="5">
        <v>44487</v>
      </c>
      <c r="H6" s="4">
        <v>1</v>
      </c>
      <c r="I6" s="4">
        <v>1</v>
      </c>
      <c r="J6" s="4">
        <v>1</v>
      </c>
      <c r="K6" s="4" t="s">
        <v>29</v>
      </c>
      <c r="L6" s="4">
        <v>115.83</v>
      </c>
      <c r="M6" s="4">
        <v>115.83</v>
      </c>
      <c r="N6" s="4" t="s">
        <v>43</v>
      </c>
      <c r="O6" s="4" t="s">
        <v>31</v>
      </c>
      <c r="P6" s="4" t="s">
        <v>32</v>
      </c>
      <c r="Q6" s="4">
        <v>0</v>
      </c>
      <c r="R6" s="6">
        <v>44483</v>
      </c>
      <c r="S6" s="5">
        <v>44490</v>
      </c>
      <c r="T6" s="4" t="s">
        <v>33</v>
      </c>
      <c r="U6" s="4">
        <v>115.83</v>
      </c>
      <c r="V6" s="4">
        <v>0</v>
      </c>
      <c r="W6" s="4">
        <v>0</v>
      </c>
    </row>
    <row r="7" s="4" customFormat="1" spans="1:25">
      <c r="A7" s="4">
        <v>16547053766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44483</v>
      </c>
      <c r="G7" s="5">
        <v>44487</v>
      </c>
      <c r="H7" s="4">
        <v>1</v>
      </c>
      <c r="I7" s="4">
        <v>4</v>
      </c>
      <c r="J7" s="4">
        <v>4</v>
      </c>
      <c r="K7" s="4" t="s">
        <v>29</v>
      </c>
      <c r="L7" s="4">
        <v>1117.87</v>
      </c>
      <c r="M7" s="4">
        <v>1117.87</v>
      </c>
      <c r="N7" s="4" t="s">
        <v>46</v>
      </c>
      <c r="O7" s="4" t="s">
        <v>31</v>
      </c>
      <c r="P7" s="4" t="s">
        <v>32</v>
      </c>
      <c r="Q7" s="4">
        <v>0</v>
      </c>
      <c r="R7" s="6">
        <v>44483</v>
      </c>
      <c r="S7" s="5">
        <v>44490</v>
      </c>
      <c r="T7" s="4" t="s">
        <v>33</v>
      </c>
      <c r="U7" s="4">
        <v>1117.87</v>
      </c>
      <c r="V7" s="4">
        <v>0</v>
      </c>
      <c r="W7" s="4">
        <v>0</v>
      </c>
      <c r="X7" s="4">
        <v>2277366</v>
      </c>
      <c r="Y7" s="4">
        <v>103946412374</v>
      </c>
    </row>
    <row r="8" s="4" customFormat="1" spans="1:25">
      <c r="A8" s="4">
        <v>16561853974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44485</v>
      </c>
      <c r="G8" s="5">
        <v>44487</v>
      </c>
      <c r="H8" s="4">
        <v>1</v>
      </c>
      <c r="I8" s="4">
        <v>2</v>
      </c>
      <c r="J8" s="4">
        <v>2</v>
      </c>
      <c r="K8" s="4" t="s">
        <v>29</v>
      </c>
      <c r="L8" s="4">
        <v>560.34</v>
      </c>
      <c r="M8" s="4">
        <v>560.34</v>
      </c>
      <c r="N8" s="4" t="s">
        <v>49</v>
      </c>
      <c r="O8" s="4" t="s">
        <v>31</v>
      </c>
      <c r="P8" s="4" t="s">
        <v>32</v>
      </c>
      <c r="Q8" s="4">
        <v>0</v>
      </c>
      <c r="R8" s="6">
        <v>44485</v>
      </c>
      <c r="S8" s="5">
        <v>44490</v>
      </c>
      <c r="T8" s="4" t="s">
        <v>33</v>
      </c>
      <c r="U8" s="4">
        <v>560.34</v>
      </c>
      <c r="V8" s="4">
        <v>0</v>
      </c>
      <c r="W8" s="4">
        <v>0</v>
      </c>
      <c r="X8" s="4">
        <v>2278404</v>
      </c>
      <c r="Y8" s="4">
        <v>355638</v>
      </c>
    </row>
    <row r="9" s="4" customFormat="1" spans="1:25">
      <c r="A9" s="4">
        <v>16571689332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44486</v>
      </c>
      <c r="G9" s="5">
        <v>44487</v>
      </c>
      <c r="H9" s="4">
        <v>1</v>
      </c>
      <c r="I9" s="4">
        <v>1</v>
      </c>
      <c r="J9" s="4">
        <v>1</v>
      </c>
      <c r="K9" s="4" t="s">
        <v>29</v>
      </c>
      <c r="L9" s="4">
        <v>706.35</v>
      </c>
      <c r="M9" s="4">
        <v>706.35</v>
      </c>
      <c r="N9" s="4" t="s">
        <v>52</v>
      </c>
      <c r="O9" s="4" t="s">
        <v>31</v>
      </c>
      <c r="P9" s="4" t="s">
        <v>32</v>
      </c>
      <c r="Q9" s="4">
        <v>0</v>
      </c>
      <c r="R9" s="6">
        <v>44485</v>
      </c>
      <c r="S9" s="5">
        <v>44490</v>
      </c>
      <c r="T9" s="4" t="s">
        <v>33</v>
      </c>
      <c r="U9" s="4">
        <v>706.35</v>
      </c>
      <c r="V9" s="4">
        <v>0</v>
      </c>
      <c r="W9" s="4">
        <v>0</v>
      </c>
      <c r="X9" s="4">
        <v>2278642</v>
      </c>
      <c r="Y9" s="4" t="s">
        <v>53</v>
      </c>
    </row>
    <row r="10" s="4" customFormat="1" spans="1:24">
      <c r="A10" s="4">
        <v>16574023458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44486</v>
      </c>
      <c r="G10" s="5">
        <v>44487</v>
      </c>
      <c r="H10" s="4">
        <v>1</v>
      </c>
      <c r="I10" s="4">
        <v>1</v>
      </c>
      <c r="J10" s="4">
        <v>1</v>
      </c>
      <c r="K10" s="4" t="s">
        <v>29</v>
      </c>
      <c r="L10" s="4">
        <v>302.92</v>
      </c>
      <c r="M10" s="4">
        <v>302.92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44486</v>
      </c>
      <c r="S10" s="5">
        <v>44490</v>
      </c>
      <c r="T10" s="4" t="s">
        <v>33</v>
      </c>
      <c r="U10" s="4">
        <v>302.92</v>
      </c>
      <c r="V10" s="4">
        <v>0</v>
      </c>
      <c r="W10" s="4">
        <v>0</v>
      </c>
      <c r="X10" s="4">
        <v>2278882</v>
      </c>
    </row>
    <row r="11" s="4" customFormat="1" spans="1:25">
      <c r="A11" s="4">
        <v>16574246045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44486</v>
      </c>
      <c r="G11" s="5">
        <v>44487</v>
      </c>
      <c r="H11" s="4">
        <v>1</v>
      </c>
      <c r="I11" s="4">
        <v>1</v>
      </c>
      <c r="J11" s="4">
        <v>1</v>
      </c>
      <c r="K11" s="4" t="s">
        <v>29</v>
      </c>
      <c r="L11" s="4">
        <v>163.14</v>
      </c>
      <c r="M11" s="4">
        <v>163.14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44486</v>
      </c>
      <c r="S11" s="5">
        <v>44490</v>
      </c>
      <c r="T11" s="4" t="s">
        <v>33</v>
      </c>
      <c r="U11" s="4">
        <v>163.14</v>
      </c>
      <c r="V11" s="4">
        <v>0</v>
      </c>
      <c r="W11" s="4">
        <v>0</v>
      </c>
      <c r="X11" s="4">
        <v>2278933</v>
      </c>
      <c r="Y11" s="4">
        <v>103954095394</v>
      </c>
    </row>
    <row r="12" s="4" customFormat="1" spans="1:25">
      <c r="A12" s="4">
        <v>16574834309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44486</v>
      </c>
      <c r="G12" s="5">
        <v>44487</v>
      </c>
      <c r="H12" s="4">
        <v>1</v>
      </c>
      <c r="I12" s="4">
        <v>1</v>
      </c>
      <c r="J12" s="4">
        <v>1</v>
      </c>
      <c r="K12" s="4" t="s">
        <v>29</v>
      </c>
      <c r="L12" s="4">
        <v>160.93</v>
      </c>
      <c r="M12" s="4">
        <v>160.93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44486</v>
      </c>
      <c r="S12" s="5">
        <v>44490</v>
      </c>
      <c r="T12" s="4" t="s">
        <v>33</v>
      </c>
      <c r="U12" s="4">
        <v>160.93</v>
      </c>
      <c r="V12" s="4">
        <v>0</v>
      </c>
      <c r="W12" s="4">
        <v>0</v>
      </c>
      <c r="X12" s="4">
        <v>2279011</v>
      </c>
      <c r="Y12" s="4" t="s">
        <v>63</v>
      </c>
    </row>
    <row r="13" s="4" customFormat="1" spans="1:25">
      <c r="A13" s="4">
        <v>16575459942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44486</v>
      </c>
      <c r="G13" s="5">
        <v>44487</v>
      </c>
      <c r="H13" s="4">
        <v>1</v>
      </c>
      <c r="I13" s="4">
        <v>1</v>
      </c>
      <c r="J13" s="4">
        <v>1</v>
      </c>
      <c r="K13" s="4" t="s">
        <v>29</v>
      </c>
      <c r="L13" s="4">
        <v>382.5</v>
      </c>
      <c r="M13" s="4">
        <v>382.5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44486</v>
      </c>
      <c r="S13" s="5">
        <v>44490</v>
      </c>
      <c r="T13" s="4" t="s">
        <v>33</v>
      </c>
      <c r="U13" s="4">
        <v>382.5</v>
      </c>
      <c r="V13" s="4">
        <v>0</v>
      </c>
      <c r="W13" s="4">
        <v>0</v>
      </c>
      <c r="X13" s="4">
        <v>2279065</v>
      </c>
      <c r="Y13" s="4">
        <v>665936</v>
      </c>
    </row>
    <row r="14" s="4" customFormat="1" spans="1:25">
      <c r="A14" s="4">
        <v>16575467892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44486</v>
      </c>
      <c r="G14" s="5">
        <v>44487</v>
      </c>
      <c r="H14" s="4">
        <v>1</v>
      </c>
      <c r="I14" s="4">
        <v>1</v>
      </c>
      <c r="J14" s="4">
        <v>1</v>
      </c>
      <c r="K14" s="4" t="s">
        <v>29</v>
      </c>
      <c r="L14" s="4">
        <v>382.5</v>
      </c>
      <c r="M14" s="4">
        <v>382.5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44486</v>
      </c>
      <c r="S14" s="5">
        <v>44490</v>
      </c>
      <c r="T14" s="4" t="s">
        <v>33</v>
      </c>
      <c r="U14" s="4">
        <v>382.5</v>
      </c>
      <c r="V14" s="4">
        <v>0</v>
      </c>
      <c r="W14" s="4">
        <v>0</v>
      </c>
      <c r="X14" s="4">
        <v>2279066</v>
      </c>
      <c r="Y14" s="4">
        <v>665935</v>
      </c>
    </row>
    <row r="15" s="4" customFormat="1" spans="1:25">
      <c r="A15" s="4">
        <v>16575474766</v>
      </c>
      <c r="B15" s="4" t="s">
        <v>25</v>
      </c>
      <c r="C15" s="4" t="s">
        <v>26</v>
      </c>
      <c r="D15" s="4" t="s">
        <v>64</v>
      </c>
      <c r="E15" s="4" t="s">
        <v>65</v>
      </c>
      <c r="F15" s="5">
        <v>44486</v>
      </c>
      <c r="G15" s="5">
        <v>44487</v>
      </c>
      <c r="H15" s="4">
        <v>1</v>
      </c>
      <c r="I15" s="4">
        <v>1</v>
      </c>
      <c r="J15" s="4">
        <v>1</v>
      </c>
      <c r="K15" s="4" t="s">
        <v>29</v>
      </c>
      <c r="L15" s="4">
        <v>382.5</v>
      </c>
      <c r="M15" s="4">
        <v>382.5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44486</v>
      </c>
      <c r="S15" s="5">
        <v>44490</v>
      </c>
      <c r="T15" s="4" t="s">
        <v>33</v>
      </c>
      <c r="U15" s="4">
        <v>382.5</v>
      </c>
      <c r="V15" s="4">
        <v>0</v>
      </c>
      <c r="W15" s="4">
        <v>0</v>
      </c>
      <c r="X15" s="4">
        <v>2279067</v>
      </c>
      <c r="Y15" s="4">
        <v>665937</v>
      </c>
    </row>
    <row r="16" s="4" customFormat="1" spans="1:25">
      <c r="A16" s="4">
        <v>16575486984</v>
      </c>
      <c r="B16" s="4" t="s">
        <v>25</v>
      </c>
      <c r="C16" s="4" t="s">
        <v>26</v>
      </c>
      <c r="D16" s="4" t="s">
        <v>64</v>
      </c>
      <c r="E16" s="4" t="s">
        <v>65</v>
      </c>
      <c r="F16" s="5">
        <v>44486</v>
      </c>
      <c r="G16" s="5">
        <v>44487</v>
      </c>
      <c r="H16" s="4">
        <v>1</v>
      </c>
      <c r="I16" s="4">
        <v>1</v>
      </c>
      <c r="J16" s="4">
        <v>1</v>
      </c>
      <c r="K16" s="4" t="s">
        <v>29</v>
      </c>
      <c r="L16" s="4">
        <v>382.5</v>
      </c>
      <c r="M16" s="4">
        <v>382.5</v>
      </c>
      <c r="N16" s="4" t="s">
        <v>69</v>
      </c>
      <c r="O16" s="4" t="s">
        <v>31</v>
      </c>
      <c r="P16" s="4" t="s">
        <v>32</v>
      </c>
      <c r="Q16" s="4">
        <v>0</v>
      </c>
      <c r="R16" s="6">
        <v>44486</v>
      </c>
      <c r="S16" s="5">
        <v>44490</v>
      </c>
      <c r="T16" s="4" t="s">
        <v>33</v>
      </c>
      <c r="U16" s="4">
        <v>382.5</v>
      </c>
      <c r="V16" s="4">
        <v>0</v>
      </c>
      <c r="W16" s="4">
        <v>0</v>
      </c>
      <c r="X16" s="4">
        <v>2279069</v>
      </c>
      <c r="Y16" s="4">
        <v>665938</v>
      </c>
    </row>
    <row r="17" s="4" customFormat="1" spans="1:25">
      <c r="A17" s="4">
        <v>16575708039</v>
      </c>
      <c r="B17" s="4" t="s">
        <v>25</v>
      </c>
      <c r="C17" s="4" t="s">
        <v>26</v>
      </c>
      <c r="D17" s="4" t="s">
        <v>70</v>
      </c>
      <c r="E17" s="4" t="s">
        <v>71</v>
      </c>
      <c r="F17" s="5">
        <v>44486</v>
      </c>
      <c r="G17" s="5">
        <v>44487</v>
      </c>
      <c r="H17" s="4">
        <v>1</v>
      </c>
      <c r="I17" s="4">
        <v>1</v>
      </c>
      <c r="J17" s="4">
        <v>1</v>
      </c>
      <c r="K17" s="4" t="s">
        <v>29</v>
      </c>
      <c r="L17" s="4">
        <v>302.92</v>
      </c>
      <c r="M17" s="4">
        <v>302.92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44486</v>
      </c>
      <c r="S17" s="5">
        <v>44490</v>
      </c>
      <c r="T17" s="4" t="s">
        <v>33</v>
      </c>
      <c r="U17" s="4">
        <v>302.92</v>
      </c>
      <c r="V17" s="4">
        <v>0</v>
      </c>
      <c r="W17" s="4">
        <v>0</v>
      </c>
      <c r="X17" s="4">
        <v>2279088</v>
      </c>
      <c r="Y17" s="4">
        <v>103955005464</v>
      </c>
    </row>
    <row r="18" s="4" customFormat="1" spans="1:24">
      <c r="A18" s="4">
        <v>16575822833</v>
      </c>
      <c r="B18" s="4" t="s">
        <v>25</v>
      </c>
      <c r="C18" s="4" t="s">
        <v>26</v>
      </c>
      <c r="D18" s="4" t="s">
        <v>73</v>
      </c>
      <c r="E18" s="4" t="s">
        <v>74</v>
      </c>
      <c r="F18" s="5">
        <v>44486</v>
      </c>
      <c r="G18" s="5">
        <v>44487</v>
      </c>
      <c r="H18" s="4">
        <v>1</v>
      </c>
      <c r="I18" s="4">
        <v>1</v>
      </c>
      <c r="J18" s="4">
        <v>1</v>
      </c>
      <c r="K18" s="4" t="s">
        <v>29</v>
      </c>
      <c r="L18" s="4">
        <v>169</v>
      </c>
      <c r="M18" s="4">
        <v>169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44486</v>
      </c>
      <c r="S18" s="5">
        <v>44490</v>
      </c>
      <c r="T18" s="4" t="s">
        <v>33</v>
      </c>
      <c r="U18" s="4">
        <v>169</v>
      </c>
      <c r="V18" s="4">
        <v>0</v>
      </c>
      <c r="W18" s="4">
        <v>0</v>
      </c>
      <c r="X18" s="4">
        <v>2279100</v>
      </c>
    </row>
    <row r="19" s="4" customFormat="1" spans="1:24">
      <c r="A19" s="4">
        <v>16575993357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44486</v>
      </c>
      <c r="G19" s="5">
        <v>44487</v>
      </c>
      <c r="H19" s="4">
        <v>1</v>
      </c>
      <c r="I19" s="4">
        <v>1</v>
      </c>
      <c r="J19" s="4">
        <v>1</v>
      </c>
      <c r="K19" s="4" t="s">
        <v>29</v>
      </c>
      <c r="L19" s="4">
        <v>1505.28</v>
      </c>
      <c r="M19" s="4">
        <v>1505.28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44486</v>
      </c>
      <c r="S19" s="5">
        <v>44490</v>
      </c>
      <c r="T19" s="4" t="s">
        <v>33</v>
      </c>
      <c r="U19" s="4">
        <v>1505.28</v>
      </c>
      <c r="V19" s="4">
        <v>0</v>
      </c>
      <c r="W19" s="4">
        <v>0</v>
      </c>
      <c r="X19" s="4">
        <v>2279117</v>
      </c>
    </row>
    <row r="20" s="4" customFormat="1" spans="1:25">
      <c r="A20" s="4">
        <v>16582383036</v>
      </c>
      <c r="B20" s="4" t="s">
        <v>25</v>
      </c>
      <c r="C20" s="4" t="s">
        <v>26</v>
      </c>
      <c r="D20" s="4" t="s">
        <v>79</v>
      </c>
      <c r="E20" s="4" t="s">
        <v>80</v>
      </c>
      <c r="F20" s="5">
        <v>44486</v>
      </c>
      <c r="G20" s="5">
        <v>44487</v>
      </c>
      <c r="H20" s="4">
        <v>1</v>
      </c>
      <c r="I20" s="4">
        <v>1</v>
      </c>
      <c r="J20" s="4">
        <v>1</v>
      </c>
      <c r="K20" s="4" t="s">
        <v>29</v>
      </c>
      <c r="L20" s="4">
        <v>342.55</v>
      </c>
      <c r="M20" s="4">
        <v>342.55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44486</v>
      </c>
      <c r="S20" s="5">
        <v>44490</v>
      </c>
      <c r="T20" s="4" t="s">
        <v>33</v>
      </c>
      <c r="U20" s="4">
        <v>342.55</v>
      </c>
      <c r="V20" s="4">
        <v>0</v>
      </c>
      <c r="W20" s="4">
        <v>0</v>
      </c>
      <c r="X20" s="4"/>
      <c r="Y20" s="4">
        <v>1226329</v>
      </c>
    </row>
    <row r="21" s="4" customFormat="1" spans="1:24">
      <c r="A21" s="4">
        <v>16582762789</v>
      </c>
      <c r="B21" s="4" t="s">
        <v>25</v>
      </c>
      <c r="C21" s="4" t="s">
        <v>26</v>
      </c>
      <c r="D21" s="4" t="s">
        <v>82</v>
      </c>
      <c r="E21" s="4" t="s">
        <v>83</v>
      </c>
      <c r="F21" s="5">
        <v>44486</v>
      </c>
      <c r="G21" s="5">
        <v>44487</v>
      </c>
      <c r="H21" s="4">
        <v>1</v>
      </c>
      <c r="I21" s="4">
        <v>1</v>
      </c>
      <c r="J21" s="4">
        <v>1</v>
      </c>
      <c r="K21" s="4" t="s">
        <v>29</v>
      </c>
      <c r="L21" s="4">
        <v>521.65</v>
      </c>
      <c r="M21" s="4">
        <v>521.65</v>
      </c>
      <c r="N21" s="4" t="s">
        <v>84</v>
      </c>
      <c r="O21" s="4" t="s">
        <v>31</v>
      </c>
      <c r="P21" s="4" t="s">
        <v>32</v>
      </c>
      <c r="Q21" s="4">
        <v>0</v>
      </c>
      <c r="R21" s="6">
        <v>44486</v>
      </c>
      <c r="S21" s="5">
        <v>44490</v>
      </c>
      <c r="T21" s="4" t="s">
        <v>33</v>
      </c>
      <c r="U21" s="4">
        <v>521.65</v>
      </c>
      <c r="V21" s="4">
        <v>0</v>
      </c>
      <c r="W21" s="4">
        <v>0</v>
      </c>
      <c r="X21" s="4">
        <v>2279208</v>
      </c>
    </row>
    <row r="22" s="4" customFormat="1" spans="1:23">
      <c r="A22" s="4">
        <v>16582707936</v>
      </c>
      <c r="B22" s="4" t="s">
        <v>25</v>
      </c>
      <c r="C22" s="4" t="s">
        <v>26</v>
      </c>
      <c r="D22" s="4" t="s">
        <v>85</v>
      </c>
      <c r="E22" s="4" t="s">
        <v>36</v>
      </c>
      <c r="F22" s="5">
        <v>44486</v>
      </c>
      <c r="G22" s="5">
        <v>44487</v>
      </c>
      <c r="H22" s="4">
        <v>1</v>
      </c>
      <c r="I22" s="4">
        <v>1</v>
      </c>
      <c r="J22" s="4">
        <v>1</v>
      </c>
      <c r="K22" s="4" t="s">
        <v>29</v>
      </c>
      <c r="L22" s="4">
        <v>164.98</v>
      </c>
      <c r="M22" s="4">
        <v>164.98</v>
      </c>
      <c r="N22" s="4" t="s">
        <v>86</v>
      </c>
      <c r="O22" s="4" t="s">
        <v>31</v>
      </c>
      <c r="P22" s="4" t="s">
        <v>32</v>
      </c>
      <c r="Q22" s="4">
        <v>0</v>
      </c>
      <c r="R22" s="6">
        <v>44486</v>
      </c>
      <c r="S22" s="5">
        <v>44490</v>
      </c>
      <c r="T22" s="4" t="s">
        <v>33</v>
      </c>
      <c r="U22" s="4">
        <v>164.98</v>
      </c>
      <c r="V22" s="4">
        <v>0</v>
      </c>
      <c r="W22" s="4">
        <v>0</v>
      </c>
    </row>
    <row r="23" s="4" customFormat="1" spans="1:24">
      <c r="A23" s="4">
        <v>16582889925</v>
      </c>
      <c r="B23" s="4" t="s">
        <v>25</v>
      </c>
      <c r="C23" s="4" t="s">
        <v>26</v>
      </c>
      <c r="D23" s="4" t="s">
        <v>87</v>
      </c>
      <c r="E23" s="4" t="s">
        <v>88</v>
      </c>
      <c r="F23" s="5">
        <v>44486</v>
      </c>
      <c r="G23" s="5">
        <v>44487</v>
      </c>
      <c r="H23" s="4">
        <v>1</v>
      </c>
      <c r="I23" s="4">
        <v>1</v>
      </c>
      <c r="J23" s="4">
        <v>1</v>
      </c>
      <c r="K23" s="4" t="s">
        <v>29</v>
      </c>
      <c r="L23" s="4">
        <v>112.75</v>
      </c>
      <c r="M23" s="4">
        <v>112.75</v>
      </c>
      <c r="N23" s="4" t="s">
        <v>89</v>
      </c>
      <c r="O23" s="4" t="s">
        <v>31</v>
      </c>
      <c r="P23" s="4" t="s">
        <v>32</v>
      </c>
      <c r="Q23" s="4">
        <v>0</v>
      </c>
      <c r="R23" s="6">
        <v>44486</v>
      </c>
      <c r="S23" s="5">
        <v>44490</v>
      </c>
      <c r="T23" s="4" t="s">
        <v>33</v>
      </c>
      <c r="U23" s="4">
        <v>112.75</v>
      </c>
      <c r="V23" s="4">
        <v>0</v>
      </c>
      <c r="W23" s="4">
        <v>0</v>
      </c>
      <c r="X23" s="4">
        <v>2279217</v>
      </c>
    </row>
    <row r="24" s="4" customFormat="1" spans="1:24">
      <c r="A24" s="4">
        <v>16583140420</v>
      </c>
      <c r="B24" s="4" t="s">
        <v>25</v>
      </c>
      <c r="C24" s="4" t="s">
        <v>26</v>
      </c>
      <c r="D24" s="4" t="s">
        <v>90</v>
      </c>
      <c r="E24" s="4" t="s">
        <v>55</v>
      </c>
      <c r="F24" s="5">
        <v>44486</v>
      </c>
      <c r="G24" s="5">
        <v>44487</v>
      </c>
      <c r="H24" s="4">
        <v>2</v>
      </c>
      <c r="I24" s="4">
        <v>1</v>
      </c>
      <c r="J24" s="4">
        <v>2</v>
      </c>
      <c r="K24" s="4" t="s">
        <v>29</v>
      </c>
      <c r="L24" s="4">
        <v>234.32</v>
      </c>
      <c r="M24" s="4">
        <v>234.32</v>
      </c>
      <c r="N24" s="4" t="s">
        <v>91</v>
      </c>
      <c r="O24" s="4" t="s">
        <v>31</v>
      </c>
      <c r="P24" s="4" t="s">
        <v>32</v>
      </c>
      <c r="Q24" s="4">
        <v>0</v>
      </c>
      <c r="R24" s="6">
        <v>44486</v>
      </c>
      <c r="S24" s="5">
        <v>44490</v>
      </c>
      <c r="T24" s="4" t="s">
        <v>33</v>
      </c>
      <c r="U24" s="4">
        <v>234.32</v>
      </c>
      <c r="V24" s="4">
        <v>0</v>
      </c>
      <c r="W24" s="4">
        <v>0</v>
      </c>
      <c r="X24" s="4">
        <v>2279235</v>
      </c>
    </row>
    <row r="25" s="4" customFormat="1" spans="1:25">
      <c r="A25" s="4">
        <v>16583275804</v>
      </c>
      <c r="B25" s="4" t="s">
        <v>25</v>
      </c>
      <c r="C25" s="4" t="s">
        <v>26</v>
      </c>
      <c r="D25" s="4" t="s">
        <v>92</v>
      </c>
      <c r="E25" s="4" t="s">
        <v>93</v>
      </c>
      <c r="F25" s="5">
        <v>44486</v>
      </c>
      <c r="G25" s="5">
        <v>44487</v>
      </c>
      <c r="H25" s="4">
        <v>1</v>
      </c>
      <c r="I25" s="4">
        <v>1</v>
      </c>
      <c r="J25" s="4">
        <v>1</v>
      </c>
      <c r="K25" s="4" t="s">
        <v>29</v>
      </c>
      <c r="L25" s="4">
        <v>665.06</v>
      </c>
      <c r="M25" s="4">
        <v>665.06</v>
      </c>
      <c r="N25" s="4" t="s">
        <v>94</v>
      </c>
      <c r="O25" s="4" t="s">
        <v>31</v>
      </c>
      <c r="P25" s="4" t="s">
        <v>32</v>
      </c>
      <c r="Q25" s="4">
        <v>0</v>
      </c>
      <c r="R25" s="6">
        <v>44486</v>
      </c>
      <c r="S25" s="5">
        <v>44490</v>
      </c>
      <c r="T25" s="4" t="s">
        <v>33</v>
      </c>
      <c r="U25" s="4">
        <v>665.06</v>
      </c>
      <c r="V25" s="4">
        <v>0</v>
      </c>
      <c r="W25" s="4">
        <v>0</v>
      </c>
      <c r="X25" s="4">
        <v>2279264</v>
      </c>
      <c r="Y25" s="4" t="s">
        <v>95</v>
      </c>
    </row>
    <row r="26" s="4" customFormat="1" spans="1:23">
      <c r="A26" s="4">
        <v>16583334196</v>
      </c>
      <c r="B26" s="4" t="s">
        <v>25</v>
      </c>
      <c r="C26" s="4" t="s">
        <v>26</v>
      </c>
      <c r="D26" s="4" t="s">
        <v>96</v>
      </c>
      <c r="E26" s="4" t="s">
        <v>97</v>
      </c>
      <c r="F26" s="5">
        <v>44486</v>
      </c>
      <c r="G26" s="5">
        <v>44487</v>
      </c>
      <c r="H26" s="4">
        <v>1</v>
      </c>
      <c r="I26" s="4">
        <v>1</v>
      </c>
      <c r="J26" s="4">
        <v>1</v>
      </c>
      <c r="K26" s="4" t="s">
        <v>29</v>
      </c>
      <c r="L26" s="4">
        <v>156.83</v>
      </c>
      <c r="M26" s="4">
        <v>156.83</v>
      </c>
      <c r="N26" s="4" t="s">
        <v>98</v>
      </c>
      <c r="O26" s="4" t="s">
        <v>31</v>
      </c>
      <c r="P26" s="4" t="s">
        <v>32</v>
      </c>
      <c r="Q26" s="4">
        <v>0</v>
      </c>
      <c r="R26" s="6">
        <v>44486</v>
      </c>
      <c r="S26" s="5">
        <v>44490</v>
      </c>
      <c r="T26" s="4" t="s">
        <v>33</v>
      </c>
      <c r="U26" s="4">
        <v>156.83</v>
      </c>
      <c r="V26" s="4">
        <v>0</v>
      </c>
      <c r="W26" s="4">
        <v>0</v>
      </c>
    </row>
    <row r="27" s="4" customFormat="1" spans="1:24">
      <c r="A27" s="4">
        <v>16583568429</v>
      </c>
      <c r="B27" s="4" t="s">
        <v>25</v>
      </c>
      <c r="C27" s="4" t="s">
        <v>26</v>
      </c>
      <c r="D27" s="4" t="s">
        <v>99</v>
      </c>
      <c r="E27" s="4" t="s">
        <v>55</v>
      </c>
      <c r="F27" s="5">
        <v>44486</v>
      </c>
      <c r="G27" s="5">
        <v>44487</v>
      </c>
      <c r="H27" s="4">
        <v>1</v>
      </c>
      <c r="I27" s="4">
        <v>1</v>
      </c>
      <c r="J27" s="4">
        <v>1</v>
      </c>
      <c r="K27" s="4" t="s">
        <v>29</v>
      </c>
      <c r="L27" s="4">
        <v>172.02</v>
      </c>
      <c r="M27" s="4">
        <v>172.02</v>
      </c>
      <c r="N27" s="4" t="s">
        <v>100</v>
      </c>
      <c r="O27" s="4" t="s">
        <v>31</v>
      </c>
      <c r="P27" s="4" t="s">
        <v>32</v>
      </c>
      <c r="Q27" s="4">
        <v>0</v>
      </c>
      <c r="R27" s="6">
        <v>44486</v>
      </c>
      <c r="S27" s="5">
        <v>44490</v>
      </c>
      <c r="T27" s="4" t="s">
        <v>33</v>
      </c>
      <c r="U27" s="4">
        <v>172.02</v>
      </c>
      <c r="V27" s="4">
        <v>0</v>
      </c>
      <c r="W27" s="4">
        <v>0</v>
      </c>
      <c r="X27" s="4">
        <v>2279309</v>
      </c>
    </row>
    <row r="28" s="4" customFormat="1" spans="1:25">
      <c r="A28" s="4">
        <v>16583735436</v>
      </c>
      <c r="B28" s="4" t="s">
        <v>25</v>
      </c>
      <c r="C28" s="4" t="s">
        <v>26</v>
      </c>
      <c r="D28" s="4" t="s">
        <v>79</v>
      </c>
      <c r="E28" s="4" t="s">
        <v>101</v>
      </c>
      <c r="F28" s="5">
        <v>44486</v>
      </c>
      <c r="G28" s="5">
        <v>44487</v>
      </c>
      <c r="H28" s="4">
        <v>1</v>
      </c>
      <c r="I28" s="4">
        <v>1</v>
      </c>
      <c r="J28" s="4">
        <v>1</v>
      </c>
      <c r="K28" s="4" t="s">
        <v>29</v>
      </c>
      <c r="L28" s="4">
        <v>403.2</v>
      </c>
      <c r="M28" s="4">
        <v>403.2</v>
      </c>
      <c r="N28" s="4" t="s">
        <v>102</v>
      </c>
      <c r="O28" s="4" t="s">
        <v>31</v>
      </c>
      <c r="P28" s="4" t="s">
        <v>32</v>
      </c>
      <c r="Q28" s="4">
        <v>0</v>
      </c>
      <c r="R28" s="6">
        <v>44486</v>
      </c>
      <c r="S28" s="5">
        <v>44490</v>
      </c>
      <c r="T28" s="4" t="s">
        <v>33</v>
      </c>
      <c r="U28" s="4">
        <v>403.2</v>
      </c>
      <c r="V28" s="4">
        <v>0</v>
      </c>
      <c r="W28" s="4">
        <v>0</v>
      </c>
      <c r="X28" s="4"/>
      <c r="Y28" s="4">
        <v>1227056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7"/>
  <sheetViews>
    <sheetView tabSelected="1" topLeftCell="A7" workbookViewId="0">
      <selection activeCell="E39" sqref="E39"/>
    </sheetView>
  </sheetViews>
  <sheetFormatPr defaultColWidth="9" defaultRowHeight="13.5"/>
  <cols>
    <col min="1" max="1" width="14.625" style="4" customWidth="1"/>
    <col min="2" max="2" width="10.5" style="4" customWidth="1"/>
    <col min="3" max="3" width="11.5" style="4"/>
    <col min="4" max="5" width="9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103</v>
      </c>
    </row>
    <row r="2" s="4" customFormat="1" hidden="1" spans="1:9">
      <c r="A2" s="4">
        <v>16513560217</v>
      </c>
      <c r="B2" s="5">
        <v>44481</v>
      </c>
      <c r="C2" s="5">
        <v>44487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16520475530</v>
      </c>
      <c r="B3" s="5">
        <v>44484</v>
      </c>
      <c r="C3" s="5">
        <v>44487</v>
      </c>
      <c r="D3" s="4">
        <v>1177.74</v>
      </c>
      <c r="E3" s="4" t="str">
        <f>VLOOKUP(A3,HOP!A:L,12,0)</f>
        <v>1177.74</v>
      </c>
      <c r="F3" s="4" t="str">
        <f>VLOOKUP(A3,HOP!A:C,3,0)</f>
        <v>2275756</v>
      </c>
      <c r="G3" s="4">
        <f t="shared" ref="G3:G27" si="0">D3-E3</f>
        <v>0</v>
      </c>
      <c r="H3" s="4" t="str">
        <f t="shared" ref="H3:H27" si="1">$H$1&amp;F3</f>
        <v>,2275756</v>
      </c>
      <c r="I3" s="4" t="str">
        <f>VLOOKUP(A3,HOP!A:T,20,0)</f>
        <v>直连</v>
      </c>
    </row>
    <row r="4" s="4" customFormat="1" spans="1:9">
      <c r="A4" s="4">
        <v>16531770281</v>
      </c>
      <c r="B4" s="5">
        <v>44486</v>
      </c>
      <c r="C4" s="5">
        <v>44487</v>
      </c>
      <c r="D4" s="4">
        <v>655.57</v>
      </c>
      <c r="E4" s="4" t="str">
        <f>VLOOKUP(A4,HOP!A:L,12,0)</f>
        <v>655.57</v>
      </c>
      <c r="F4" s="4" t="str">
        <f>VLOOKUP(A4,HOP!A:C,3,0)</f>
        <v>2276580</v>
      </c>
      <c r="G4" s="4">
        <f t="shared" si="0"/>
        <v>0</v>
      </c>
      <c r="H4" s="4" t="str">
        <f t="shared" si="1"/>
        <v>,2276580</v>
      </c>
      <c r="I4" s="4" t="str">
        <f>VLOOKUP(A4,HOP!A:T,20,0)</f>
        <v>直连</v>
      </c>
    </row>
    <row r="5" s="4" customFormat="1" spans="1:9">
      <c r="A5" s="4">
        <v>16540443640</v>
      </c>
      <c r="B5" s="5">
        <v>44486</v>
      </c>
      <c r="C5" s="5">
        <v>44487</v>
      </c>
      <c r="D5" s="4">
        <v>115.83</v>
      </c>
      <c r="E5" s="4" t="str">
        <f>VLOOKUP(A5,HOP!A:L,12,0)</f>
        <v>115.83</v>
      </c>
      <c r="F5" s="4" t="str">
        <f>VLOOKUP(A5,HOP!A:C,3,0)</f>
        <v>2277171</v>
      </c>
      <c r="G5" s="4">
        <f t="shared" si="0"/>
        <v>0</v>
      </c>
      <c r="H5" s="4" t="str">
        <f t="shared" si="1"/>
        <v>,2277171</v>
      </c>
      <c r="I5" s="4" t="str">
        <f>VLOOKUP(A5,HOP!A:T,20,0)</f>
        <v>直连</v>
      </c>
    </row>
    <row r="6" s="4" customFormat="1" spans="1:9">
      <c r="A6" s="4">
        <v>16547053766</v>
      </c>
      <c r="B6" s="5">
        <v>44483</v>
      </c>
      <c r="C6" s="5">
        <v>44487</v>
      </c>
      <c r="D6" s="4">
        <v>1117.87</v>
      </c>
      <c r="E6" s="4" t="str">
        <f>VLOOKUP(A6,HOP!A:L,12,0)</f>
        <v>1117.87</v>
      </c>
      <c r="F6" s="4" t="str">
        <f>VLOOKUP(A6,HOP!A:C,3,0)</f>
        <v>2277366</v>
      </c>
      <c r="G6" s="4">
        <f t="shared" si="0"/>
        <v>0</v>
      </c>
      <c r="H6" s="4" t="str">
        <f t="shared" si="1"/>
        <v>,2277366</v>
      </c>
      <c r="I6" s="4" t="str">
        <f>VLOOKUP(A6,HOP!A:T,20,0)</f>
        <v>直连</v>
      </c>
    </row>
    <row r="7" s="4" customFormat="1" spans="1:9">
      <c r="A7" s="4">
        <v>16561853974</v>
      </c>
      <c r="B7" s="5">
        <v>44485</v>
      </c>
      <c r="C7" s="5">
        <v>44487</v>
      </c>
      <c r="D7" s="4">
        <v>560.34</v>
      </c>
      <c r="E7" s="4" t="str">
        <f>VLOOKUP(A7,HOP!A:L,12,0)</f>
        <v>560.34</v>
      </c>
      <c r="F7" s="4" t="str">
        <f>VLOOKUP(A7,HOP!A:C,3,0)</f>
        <v>2278404</v>
      </c>
      <c r="G7" s="4">
        <f t="shared" si="0"/>
        <v>0</v>
      </c>
      <c r="H7" s="4" t="str">
        <f t="shared" si="1"/>
        <v>,2278404</v>
      </c>
      <c r="I7" s="4" t="str">
        <f>VLOOKUP(A7,HOP!A:T,20,0)</f>
        <v>Saas酒店</v>
      </c>
    </row>
    <row r="8" s="4" customFormat="1" spans="1:9">
      <c r="A8" s="4">
        <v>16571689332</v>
      </c>
      <c r="B8" s="5">
        <v>44486</v>
      </c>
      <c r="C8" s="5">
        <v>44487</v>
      </c>
      <c r="D8" s="4">
        <v>706.35</v>
      </c>
      <c r="E8" s="4" t="str">
        <f>VLOOKUP(A8,HOP!A:L,12,0)</f>
        <v>706.35</v>
      </c>
      <c r="F8" s="4" t="str">
        <f>VLOOKUP(A8,HOP!A:C,3,0)</f>
        <v>2278642</v>
      </c>
      <c r="G8" s="4">
        <f t="shared" si="0"/>
        <v>0</v>
      </c>
      <c r="H8" s="4" t="str">
        <f t="shared" si="1"/>
        <v>,2278642</v>
      </c>
      <c r="I8" s="4" t="str">
        <f>VLOOKUP(A8,HOP!A:T,20,0)</f>
        <v>直连</v>
      </c>
    </row>
    <row r="9" s="4" customFormat="1" spans="1:9">
      <c r="A9" s="4">
        <v>16574023458</v>
      </c>
      <c r="B9" s="5">
        <v>44486</v>
      </c>
      <c r="C9" s="5">
        <v>44487</v>
      </c>
      <c r="D9" s="4">
        <v>302.92</v>
      </c>
      <c r="E9" s="4" t="str">
        <f>VLOOKUP(A9,HOP!A:L,12,0)</f>
        <v>302.92</v>
      </c>
      <c r="F9" s="4" t="str">
        <f>VLOOKUP(A9,HOP!A:C,3,0)</f>
        <v>2278882</v>
      </c>
      <c r="G9" s="4">
        <f t="shared" si="0"/>
        <v>0</v>
      </c>
      <c r="H9" s="4" t="str">
        <f t="shared" si="1"/>
        <v>,2278882</v>
      </c>
      <c r="I9" s="4" t="str">
        <f>VLOOKUP(A9,HOP!A:T,20,0)</f>
        <v>直连</v>
      </c>
    </row>
    <row r="10" s="4" customFormat="1" spans="1:9">
      <c r="A10" s="4">
        <v>16574246045</v>
      </c>
      <c r="B10" s="5">
        <v>44486</v>
      </c>
      <c r="C10" s="5">
        <v>44487</v>
      </c>
      <c r="D10" s="4">
        <v>163.14</v>
      </c>
      <c r="E10" s="4" t="str">
        <f>VLOOKUP(A10,HOP!A:L,12,0)</f>
        <v>163.14</v>
      </c>
      <c r="F10" s="4" t="str">
        <f>VLOOKUP(A10,HOP!A:C,3,0)</f>
        <v>2278933</v>
      </c>
      <c r="G10" s="4">
        <f t="shared" si="0"/>
        <v>0</v>
      </c>
      <c r="H10" s="4" t="str">
        <f t="shared" si="1"/>
        <v>,2278933</v>
      </c>
      <c r="I10" s="4" t="str">
        <f>VLOOKUP(A10,HOP!A:T,20,0)</f>
        <v>直连</v>
      </c>
    </row>
    <row r="11" s="4" customFormat="1" spans="1:9">
      <c r="A11" s="4">
        <v>16574834309</v>
      </c>
      <c r="B11" s="5">
        <v>44486</v>
      </c>
      <c r="C11" s="5">
        <v>44487</v>
      </c>
      <c r="D11" s="4">
        <v>160.93</v>
      </c>
      <c r="E11" s="4" t="str">
        <f>VLOOKUP(A11,HOP!A:L,12,0)</f>
        <v>160.93</v>
      </c>
      <c r="F11" s="4" t="str">
        <f>VLOOKUP(A11,HOP!A:C,3,0)</f>
        <v>2279011</v>
      </c>
      <c r="G11" s="4">
        <f t="shared" si="0"/>
        <v>0</v>
      </c>
      <c r="H11" s="4" t="str">
        <f t="shared" si="1"/>
        <v>,2279011</v>
      </c>
      <c r="I11" s="4" t="str">
        <f>VLOOKUP(A11,HOP!A:T,20,0)</f>
        <v>直连</v>
      </c>
    </row>
    <row r="12" s="4" customFormat="1" spans="1:9">
      <c r="A12" s="4">
        <v>16575459942</v>
      </c>
      <c r="B12" s="5">
        <v>44486</v>
      </c>
      <c r="C12" s="5">
        <v>44487</v>
      </c>
      <c r="D12" s="4">
        <v>382.5</v>
      </c>
      <c r="E12" s="4" t="str">
        <f>VLOOKUP(A12,HOP!A:L,12,0)</f>
        <v>382.50</v>
      </c>
      <c r="F12" s="4" t="str">
        <f>VLOOKUP(A12,HOP!A:C,3,0)</f>
        <v>2279065</v>
      </c>
      <c r="G12" s="4">
        <f t="shared" si="0"/>
        <v>0</v>
      </c>
      <c r="H12" s="4" t="str">
        <f t="shared" si="1"/>
        <v>,2279065</v>
      </c>
      <c r="I12" s="4" t="str">
        <f>VLOOKUP(A12,HOP!A:T,20,0)</f>
        <v>直采</v>
      </c>
    </row>
    <row r="13" s="4" customFormat="1" spans="1:9">
      <c r="A13" s="4">
        <v>16575467892</v>
      </c>
      <c r="B13" s="5">
        <v>44486</v>
      </c>
      <c r="C13" s="5">
        <v>44487</v>
      </c>
      <c r="D13" s="4">
        <v>382.5</v>
      </c>
      <c r="E13" s="4" t="str">
        <f>VLOOKUP(A13,HOP!A:L,12,0)</f>
        <v>382.50</v>
      </c>
      <c r="F13" s="4" t="str">
        <f>VLOOKUP(A13,HOP!A:C,3,0)</f>
        <v>2279066</v>
      </c>
      <c r="G13" s="4">
        <f t="shared" si="0"/>
        <v>0</v>
      </c>
      <c r="H13" s="4" t="str">
        <f t="shared" si="1"/>
        <v>,2279066</v>
      </c>
      <c r="I13" s="4" t="str">
        <f>VLOOKUP(A13,HOP!A:T,20,0)</f>
        <v>直采</v>
      </c>
    </row>
    <row r="14" s="4" customFormat="1" spans="1:9">
      <c r="A14" s="4">
        <v>16575474766</v>
      </c>
      <c r="B14" s="5">
        <v>44486</v>
      </c>
      <c r="C14" s="5">
        <v>44487</v>
      </c>
      <c r="D14" s="4">
        <v>382.5</v>
      </c>
      <c r="E14" s="4" t="str">
        <f>VLOOKUP(A14,HOP!A:L,12,0)</f>
        <v>382.50</v>
      </c>
      <c r="F14" s="4" t="str">
        <f>VLOOKUP(A14,HOP!A:C,3,0)</f>
        <v>2279067</v>
      </c>
      <c r="G14" s="4">
        <f t="shared" si="0"/>
        <v>0</v>
      </c>
      <c r="H14" s="4" t="str">
        <f t="shared" si="1"/>
        <v>,2279067</v>
      </c>
      <c r="I14" s="4" t="str">
        <f>VLOOKUP(A14,HOP!A:T,20,0)</f>
        <v>直采</v>
      </c>
    </row>
    <row r="15" s="4" customFormat="1" spans="1:9">
      <c r="A15" s="4">
        <v>16575486984</v>
      </c>
      <c r="B15" s="5">
        <v>44486</v>
      </c>
      <c r="C15" s="5">
        <v>44487</v>
      </c>
      <c r="D15" s="4">
        <v>382.5</v>
      </c>
      <c r="E15" s="4" t="str">
        <f>VLOOKUP(A15,HOP!A:L,12,0)</f>
        <v>382.50</v>
      </c>
      <c r="F15" s="4" t="str">
        <f>VLOOKUP(A15,HOP!A:C,3,0)</f>
        <v>2279069</v>
      </c>
      <c r="G15" s="4">
        <f t="shared" si="0"/>
        <v>0</v>
      </c>
      <c r="H15" s="4" t="str">
        <f t="shared" si="1"/>
        <v>,2279069</v>
      </c>
      <c r="I15" s="4" t="str">
        <f>VLOOKUP(A15,HOP!A:T,20,0)</f>
        <v>直采</v>
      </c>
    </row>
    <row r="16" s="4" customFormat="1" spans="1:9">
      <c r="A16" s="4">
        <v>16575708039</v>
      </c>
      <c r="B16" s="5">
        <v>44486</v>
      </c>
      <c r="C16" s="5">
        <v>44487</v>
      </c>
      <c r="D16" s="4">
        <v>302.92</v>
      </c>
      <c r="E16" s="4" t="str">
        <f>VLOOKUP(A16,HOP!A:L,12,0)</f>
        <v>302.92</v>
      </c>
      <c r="F16" s="4" t="str">
        <f>VLOOKUP(A16,HOP!A:C,3,0)</f>
        <v>2279088</v>
      </c>
      <c r="G16" s="4">
        <f t="shared" si="0"/>
        <v>0</v>
      </c>
      <c r="H16" s="4" t="str">
        <f t="shared" si="1"/>
        <v>,2279088</v>
      </c>
      <c r="I16" s="4" t="str">
        <f>VLOOKUP(A16,HOP!A:T,20,0)</f>
        <v>直连</v>
      </c>
    </row>
    <row r="17" s="4" customFormat="1" spans="1:9">
      <c r="A17" s="4">
        <v>16575822833</v>
      </c>
      <c r="B17" s="5">
        <v>44486</v>
      </c>
      <c r="C17" s="5">
        <v>44487</v>
      </c>
      <c r="D17" s="4">
        <v>169</v>
      </c>
      <c r="E17" s="4" t="str">
        <f>VLOOKUP(A17,HOP!A:L,12,0)</f>
        <v>169.00</v>
      </c>
      <c r="F17" s="4" t="str">
        <f>VLOOKUP(A17,HOP!A:C,3,0)</f>
        <v>2279100</v>
      </c>
      <c r="G17" s="4">
        <f t="shared" si="0"/>
        <v>0</v>
      </c>
      <c r="H17" s="4" t="str">
        <f t="shared" si="1"/>
        <v>,2279100</v>
      </c>
      <c r="I17" s="4" t="str">
        <f>VLOOKUP(A17,HOP!A:T,20,0)</f>
        <v>直采</v>
      </c>
    </row>
    <row r="18" s="4" customFormat="1" spans="1:9">
      <c r="A18" s="4">
        <v>16575993357</v>
      </c>
      <c r="B18" s="5">
        <v>44486</v>
      </c>
      <c r="C18" s="5">
        <v>44487</v>
      </c>
      <c r="D18" s="4">
        <v>1505.28</v>
      </c>
      <c r="E18" s="4" t="str">
        <f>VLOOKUP(A18,HOP!A:L,12,0)</f>
        <v>1505.28</v>
      </c>
      <c r="F18" s="4" t="str">
        <f>VLOOKUP(A18,HOP!A:C,3,0)</f>
        <v>2279117</v>
      </c>
      <c r="G18" s="4">
        <f t="shared" si="0"/>
        <v>0</v>
      </c>
      <c r="H18" s="4" t="str">
        <f t="shared" si="1"/>
        <v>,2279117</v>
      </c>
      <c r="I18" s="4" t="str">
        <f>VLOOKUP(A18,HOP!A:T,20,0)</f>
        <v>直连</v>
      </c>
    </row>
    <row r="19" s="4" customFormat="1" spans="1:10">
      <c r="A19" s="4">
        <v>16582383036</v>
      </c>
      <c r="B19" s="5">
        <v>44486</v>
      </c>
      <c r="C19" s="5">
        <v>44487</v>
      </c>
      <c r="D19" s="4">
        <v>342.55</v>
      </c>
      <c r="E19" s="4">
        <v>342.55</v>
      </c>
      <c r="F19" s="7" t="s">
        <v>104</v>
      </c>
      <c r="G19" s="4">
        <f t="shared" si="0"/>
        <v>0</v>
      </c>
      <c r="H19" s="4" t="str">
        <f t="shared" si="1"/>
        <v>,202110171845320021</v>
      </c>
      <c r="I19" s="4" t="s">
        <v>105</v>
      </c>
      <c r="J19" s="4">
        <v>10.17</v>
      </c>
    </row>
    <row r="20" s="4" customFormat="1" spans="1:9">
      <c r="A20" s="4">
        <v>16582762789</v>
      </c>
      <c r="B20" s="5">
        <v>44486</v>
      </c>
      <c r="C20" s="5">
        <v>44487</v>
      </c>
      <c r="D20" s="4">
        <v>521.65</v>
      </c>
      <c r="E20" s="4" t="str">
        <f>VLOOKUP(A20,HOP!A:L,12,0)</f>
        <v>521.65</v>
      </c>
      <c r="F20" s="4" t="str">
        <f>VLOOKUP(A20,HOP!A:C,3,0)</f>
        <v>2279208</v>
      </c>
      <c r="G20" s="4">
        <f t="shared" si="0"/>
        <v>0</v>
      </c>
      <c r="H20" s="4" t="str">
        <f t="shared" si="1"/>
        <v>,2279208</v>
      </c>
      <c r="I20" s="4" t="str">
        <f>VLOOKUP(A20,HOP!A:T,20,0)</f>
        <v>直连</v>
      </c>
    </row>
    <row r="21" s="4" customFormat="1" spans="1:9">
      <c r="A21" s="4">
        <v>16582707936</v>
      </c>
      <c r="B21" s="5">
        <v>44486</v>
      </c>
      <c r="C21" s="5">
        <v>44487</v>
      </c>
      <c r="D21" s="4">
        <v>164.98</v>
      </c>
      <c r="E21" s="4" t="str">
        <f>VLOOKUP(A21,HOP!A:L,12,0)</f>
        <v>164.98</v>
      </c>
      <c r="F21" s="4" t="str">
        <f>VLOOKUP(A21,HOP!A:C,3,0)</f>
        <v>2279211</v>
      </c>
      <c r="G21" s="4">
        <f t="shared" si="0"/>
        <v>0</v>
      </c>
      <c r="H21" s="4" t="str">
        <f t="shared" si="1"/>
        <v>,2279211</v>
      </c>
      <c r="I21" s="4" t="str">
        <f>VLOOKUP(A21,HOP!A:T,20,0)</f>
        <v>直连</v>
      </c>
    </row>
    <row r="22" s="4" customFormat="1" spans="1:9">
      <c r="A22" s="4">
        <v>16582889925</v>
      </c>
      <c r="B22" s="5">
        <v>44486</v>
      </c>
      <c r="C22" s="5">
        <v>44487</v>
      </c>
      <c r="D22" s="4">
        <v>112.75</v>
      </c>
      <c r="E22" s="4" t="str">
        <f>VLOOKUP(A22,HOP!A:L,12,0)</f>
        <v>112.75</v>
      </c>
      <c r="F22" s="4" t="str">
        <f>VLOOKUP(A22,HOP!A:C,3,0)</f>
        <v>2279217</v>
      </c>
      <c r="G22" s="4">
        <f t="shared" si="0"/>
        <v>0</v>
      </c>
      <c r="H22" s="4" t="str">
        <f t="shared" si="1"/>
        <v>,2279217</v>
      </c>
      <c r="I22" s="4" t="str">
        <f>VLOOKUP(A22,HOP!A:T,20,0)</f>
        <v>直连</v>
      </c>
    </row>
    <row r="23" s="4" customFormat="1" spans="1:9">
      <c r="A23" s="4">
        <v>16583140420</v>
      </c>
      <c r="B23" s="5">
        <v>44486</v>
      </c>
      <c r="C23" s="5">
        <v>44487</v>
      </c>
      <c r="D23" s="4">
        <v>234.32</v>
      </c>
      <c r="E23" s="4" t="str">
        <f>VLOOKUP(A23,HOP!A:L,12,0)</f>
        <v>234.32</v>
      </c>
      <c r="F23" s="4" t="str">
        <f>VLOOKUP(A23,HOP!A:C,3,0)</f>
        <v>2279235</v>
      </c>
      <c r="G23" s="4">
        <f t="shared" si="0"/>
        <v>0</v>
      </c>
      <c r="H23" s="4" t="str">
        <f t="shared" si="1"/>
        <v>,2279235</v>
      </c>
      <c r="I23" s="4" t="str">
        <f>VLOOKUP(A23,HOP!A:T,20,0)</f>
        <v>直连</v>
      </c>
    </row>
    <row r="24" s="4" customFormat="1" spans="1:9">
      <c r="A24" s="4">
        <v>16583275804</v>
      </c>
      <c r="B24" s="5">
        <v>44486</v>
      </c>
      <c r="C24" s="5">
        <v>44487</v>
      </c>
      <c r="D24" s="4">
        <v>665.06</v>
      </c>
      <c r="E24" s="4" t="str">
        <f>VLOOKUP(A24,HOP!A:L,12,0)</f>
        <v>665.06</v>
      </c>
      <c r="F24" s="4" t="str">
        <f>VLOOKUP(A24,HOP!A:C,3,0)</f>
        <v>2279264</v>
      </c>
      <c r="G24" s="4">
        <f t="shared" si="0"/>
        <v>0</v>
      </c>
      <c r="H24" s="4" t="str">
        <f t="shared" si="1"/>
        <v>,2279264</v>
      </c>
      <c r="I24" s="4" t="str">
        <f>VLOOKUP(A24,HOP!A:T,20,0)</f>
        <v>直连</v>
      </c>
    </row>
    <row r="25" s="4" customFormat="1" spans="1:9">
      <c r="A25" s="4">
        <v>16583334196</v>
      </c>
      <c r="B25" s="5">
        <v>44486</v>
      </c>
      <c r="C25" s="5">
        <v>44487</v>
      </c>
      <c r="D25" s="4">
        <v>156.83</v>
      </c>
      <c r="E25" s="4" t="str">
        <f>VLOOKUP(A25,HOP!A:L,12,0)</f>
        <v>156.83</v>
      </c>
      <c r="F25" s="4" t="str">
        <f>VLOOKUP(A25,HOP!A:C,3,0)</f>
        <v>2279272</v>
      </c>
      <c r="G25" s="4">
        <f t="shared" si="0"/>
        <v>0</v>
      </c>
      <c r="H25" s="4" t="str">
        <f t="shared" si="1"/>
        <v>,2279272</v>
      </c>
      <c r="I25" s="4" t="str">
        <f>VLOOKUP(A25,HOP!A:T,20,0)</f>
        <v>直连</v>
      </c>
    </row>
    <row r="26" s="4" customFormat="1" spans="1:9">
      <c r="A26" s="4">
        <v>16583568429</v>
      </c>
      <c r="B26" s="5">
        <v>44486</v>
      </c>
      <c r="C26" s="5">
        <v>44487</v>
      </c>
      <c r="D26" s="4">
        <v>172.02</v>
      </c>
      <c r="E26" s="4" t="str">
        <f>VLOOKUP(A26,HOP!A:L,12,0)</f>
        <v>172.02</v>
      </c>
      <c r="F26" s="4" t="str">
        <f>VLOOKUP(A26,HOP!A:C,3,0)</f>
        <v>2279309</v>
      </c>
      <c r="G26" s="4">
        <f t="shared" si="0"/>
        <v>0</v>
      </c>
      <c r="H26" s="4" t="str">
        <f t="shared" si="1"/>
        <v>,2279309</v>
      </c>
      <c r="I26" s="4" t="str">
        <f>VLOOKUP(A26,HOP!A:T,20,0)</f>
        <v>直连</v>
      </c>
    </row>
    <row r="27" s="4" customFormat="1" spans="1:10">
      <c r="A27" s="4">
        <v>16583735436</v>
      </c>
      <c r="B27" s="5">
        <v>44486</v>
      </c>
      <c r="C27" s="5">
        <v>44487</v>
      </c>
      <c r="D27" s="4">
        <v>403.2</v>
      </c>
      <c r="E27" s="4">
        <v>403.2</v>
      </c>
      <c r="F27" s="7" t="s">
        <v>106</v>
      </c>
      <c r="G27" s="4">
        <f t="shared" si="0"/>
        <v>0</v>
      </c>
      <c r="H27" s="4" t="str">
        <f t="shared" si="1"/>
        <v>,202110172242350021</v>
      </c>
      <c r="I27" s="4" t="s">
        <v>105</v>
      </c>
      <c r="J27" s="4">
        <v>10.17</v>
      </c>
    </row>
    <row r="29" spans="4:4">
      <c r="D29" s="4">
        <f>SUM(D2:D28)</f>
        <v>11241.25</v>
      </c>
    </row>
    <row r="32" ht="15" customHeight="1" spans="1:5">
      <c r="A32" s="4" t="s">
        <v>107</v>
      </c>
      <c r="D32" s="4">
        <v>1699</v>
      </c>
      <c r="E32" s="4">
        <v>2067.24</v>
      </c>
    </row>
    <row r="33" ht="14" customHeight="1" spans="1:5">
      <c r="A33" s="4" t="s">
        <v>108</v>
      </c>
      <c r="D33" s="4">
        <v>8236.16</v>
      </c>
      <c r="E33" s="4">
        <v>10021.26</v>
      </c>
    </row>
    <row r="34" spans="1:5">
      <c r="A34" s="4" t="s">
        <v>109</v>
      </c>
      <c r="D34" s="4">
        <v>560.34</v>
      </c>
      <c r="E34" s="4">
        <v>681.79</v>
      </c>
    </row>
    <row r="35" spans="1:5">
      <c r="A35" s="4" t="s">
        <v>110</v>
      </c>
      <c r="D35" s="4">
        <v>745.75</v>
      </c>
      <c r="E35" s="4">
        <v>907.38</v>
      </c>
    </row>
    <row r="36" spans="1:5">
      <c r="A36" s="4" t="s">
        <v>111</v>
      </c>
      <c r="D36" s="4">
        <f>SUBTOTAL(9,D32:D35)</f>
        <v>11241.25</v>
      </c>
      <c r="E36" s="4">
        <f>SUBTOTAL(9,E32:E35)</f>
        <v>13677.67</v>
      </c>
    </row>
    <row r="37" spans="1:1">
      <c r="A37" s="4" t="s">
        <v>112</v>
      </c>
    </row>
  </sheetData>
  <autoFilter ref="A1:XFD37">
    <filterColumn colId="3">
      <filters blank="1">
        <filter val="302.92"/>
        <filter val="160.93"/>
        <filter val="163.14"/>
        <filter val="342.55"/>
        <filter val="655.57"/>
        <filter val="1117.87"/>
        <filter val="164.98"/>
        <filter val="403.2"/>
        <filter val="1177.74"/>
        <filter val="382.5"/>
        <filter val="521.65"/>
        <filter val="11241.25"/>
        <filter val="169"/>
        <filter val="234.32"/>
        <filter val="560.34"/>
        <filter val="112.75"/>
        <filter val="706.35"/>
        <filter val="1505.28"/>
        <filter val="172.02"/>
        <filter val="115.83"/>
        <filter val="156.83"/>
        <filter val="665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113</v>
      </c>
      <c r="B1" s="2" t="s">
        <v>114</v>
      </c>
      <c r="C1" s="2" t="s">
        <v>115</v>
      </c>
      <c r="D1" s="2" t="s">
        <v>116</v>
      </c>
      <c r="E1" s="2" t="s">
        <v>13</v>
      </c>
      <c r="F1" s="2" t="s">
        <v>5</v>
      </c>
      <c r="G1" s="2" t="s">
        <v>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</row>
    <row r="2" s="1" customFormat="1" spans="1:20">
      <c r="A2" s="3">
        <v>16520475530</v>
      </c>
      <c r="B2" s="1" t="s">
        <v>130</v>
      </c>
      <c r="C2" s="1" t="s">
        <v>131</v>
      </c>
      <c r="D2" s="1" t="s">
        <v>132</v>
      </c>
      <c r="E2" s="1" t="s">
        <v>37</v>
      </c>
      <c r="F2" s="1" t="s">
        <v>133</v>
      </c>
      <c r="G2" s="1" t="s">
        <v>134</v>
      </c>
      <c r="H2" s="1" t="s">
        <v>135</v>
      </c>
      <c r="I2" s="1" t="s">
        <v>136</v>
      </c>
      <c r="J2" s="1" t="s">
        <v>137</v>
      </c>
      <c r="K2" s="1" t="s">
        <v>136</v>
      </c>
      <c r="L2" s="1" t="s">
        <v>136</v>
      </c>
      <c r="M2" s="1" t="s">
        <v>138</v>
      </c>
      <c r="N2" s="1" t="s">
        <v>138</v>
      </c>
      <c r="O2" s="1" t="s">
        <v>139</v>
      </c>
      <c r="P2" s="1" t="s">
        <v>140</v>
      </c>
      <c r="Q2" s="1" t="s">
        <v>141</v>
      </c>
      <c r="R2" s="1" t="s">
        <v>142</v>
      </c>
      <c r="S2" s="1" t="s">
        <v>143</v>
      </c>
      <c r="T2" s="1" t="s">
        <v>144</v>
      </c>
    </row>
    <row r="3" s="1" customFormat="1" spans="1:20">
      <c r="A3" s="3">
        <v>16531770281</v>
      </c>
      <c r="B3" s="1" t="s">
        <v>145</v>
      </c>
      <c r="C3" s="1" t="s">
        <v>146</v>
      </c>
      <c r="D3" s="1" t="s">
        <v>147</v>
      </c>
      <c r="E3" s="1" t="s">
        <v>40</v>
      </c>
      <c r="F3" s="1" t="s">
        <v>148</v>
      </c>
      <c r="G3" s="1" t="s">
        <v>134</v>
      </c>
      <c r="H3" s="1" t="s">
        <v>135</v>
      </c>
      <c r="I3" s="1" t="s">
        <v>149</v>
      </c>
      <c r="J3" s="1" t="s">
        <v>137</v>
      </c>
      <c r="K3" s="1" t="s">
        <v>149</v>
      </c>
      <c r="L3" s="1" t="s">
        <v>149</v>
      </c>
      <c r="M3" s="1" t="s">
        <v>138</v>
      </c>
      <c r="N3" s="1" t="s">
        <v>138</v>
      </c>
      <c r="O3" s="1" t="s">
        <v>139</v>
      </c>
      <c r="P3" s="1" t="s">
        <v>140</v>
      </c>
      <c r="Q3" s="1" t="s">
        <v>150</v>
      </c>
      <c r="R3" s="1" t="s">
        <v>142</v>
      </c>
      <c r="S3" s="1" t="s">
        <v>143</v>
      </c>
      <c r="T3" s="1" t="s">
        <v>144</v>
      </c>
    </row>
    <row r="4" s="1" customFormat="1" spans="1:20">
      <c r="A4" s="3">
        <v>16540443640</v>
      </c>
      <c r="B4" s="1" t="s">
        <v>151</v>
      </c>
      <c r="C4" s="1" t="s">
        <v>152</v>
      </c>
      <c r="D4" s="1" t="s">
        <v>153</v>
      </c>
      <c r="E4" s="1" t="s">
        <v>43</v>
      </c>
      <c r="F4" s="1" t="s">
        <v>148</v>
      </c>
      <c r="G4" s="1" t="s">
        <v>134</v>
      </c>
      <c r="H4" s="1" t="s">
        <v>135</v>
      </c>
      <c r="I4" s="1" t="s">
        <v>154</v>
      </c>
      <c r="J4" s="1" t="s">
        <v>137</v>
      </c>
      <c r="K4" s="1" t="s">
        <v>154</v>
      </c>
      <c r="L4" s="1" t="s">
        <v>154</v>
      </c>
      <c r="M4" s="1" t="s">
        <v>138</v>
      </c>
      <c r="N4" s="1" t="s">
        <v>138</v>
      </c>
      <c r="O4" s="1" t="s">
        <v>139</v>
      </c>
      <c r="P4" s="1" t="s">
        <v>140</v>
      </c>
      <c r="Q4" s="1" t="s">
        <v>155</v>
      </c>
      <c r="R4" s="1" t="s">
        <v>142</v>
      </c>
      <c r="S4" s="1" t="s">
        <v>143</v>
      </c>
      <c r="T4" s="1" t="s">
        <v>144</v>
      </c>
    </row>
    <row r="5" s="1" customFormat="1" spans="1:20">
      <c r="A5" s="3">
        <v>16547053766</v>
      </c>
      <c r="B5" s="1" t="s">
        <v>151</v>
      </c>
      <c r="C5" s="1" t="s">
        <v>156</v>
      </c>
      <c r="D5" s="1" t="s">
        <v>157</v>
      </c>
      <c r="E5" s="1" t="s">
        <v>46</v>
      </c>
      <c r="F5" s="1" t="s">
        <v>151</v>
      </c>
      <c r="G5" s="1" t="s">
        <v>134</v>
      </c>
      <c r="H5" s="1" t="s">
        <v>135</v>
      </c>
      <c r="I5" s="1" t="s">
        <v>158</v>
      </c>
      <c r="J5" s="1" t="s">
        <v>137</v>
      </c>
      <c r="K5" s="1" t="s">
        <v>158</v>
      </c>
      <c r="L5" s="1" t="s">
        <v>158</v>
      </c>
      <c r="M5" s="1" t="s">
        <v>138</v>
      </c>
      <c r="N5" s="1" t="s">
        <v>138</v>
      </c>
      <c r="O5" s="1" t="s">
        <v>139</v>
      </c>
      <c r="P5" s="1" t="s">
        <v>140</v>
      </c>
      <c r="Q5" s="1" t="s">
        <v>159</v>
      </c>
      <c r="R5" s="1" t="s">
        <v>142</v>
      </c>
      <c r="S5" s="1" t="s">
        <v>143</v>
      </c>
      <c r="T5" s="1" t="s">
        <v>144</v>
      </c>
    </row>
    <row r="6" s="1" customFormat="1" spans="1:20">
      <c r="A6" s="3">
        <v>16561853974</v>
      </c>
      <c r="B6" s="1" t="s">
        <v>160</v>
      </c>
      <c r="C6" s="1" t="s">
        <v>161</v>
      </c>
      <c r="D6" s="1" t="s">
        <v>162</v>
      </c>
      <c r="E6" s="1" t="s">
        <v>49</v>
      </c>
      <c r="F6" s="1" t="s">
        <v>160</v>
      </c>
      <c r="G6" s="1" t="s">
        <v>134</v>
      </c>
      <c r="H6" s="1" t="s">
        <v>135</v>
      </c>
      <c r="I6" s="1" t="s">
        <v>163</v>
      </c>
      <c r="J6" s="1" t="s">
        <v>137</v>
      </c>
      <c r="K6" s="1" t="s">
        <v>163</v>
      </c>
      <c r="L6" s="1" t="s">
        <v>163</v>
      </c>
      <c r="M6" s="1" t="s">
        <v>138</v>
      </c>
      <c r="N6" s="1" t="s">
        <v>138</v>
      </c>
      <c r="O6" s="1" t="s">
        <v>139</v>
      </c>
      <c r="P6" s="1" t="s">
        <v>140</v>
      </c>
      <c r="Q6" s="1" t="s">
        <v>164</v>
      </c>
      <c r="R6" s="1" t="s">
        <v>142</v>
      </c>
      <c r="S6" s="1" t="s">
        <v>143</v>
      </c>
      <c r="T6" s="1" t="s">
        <v>165</v>
      </c>
    </row>
    <row r="7" s="1" customFormat="1" spans="1:20">
      <c r="A7" s="3">
        <v>16571689332</v>
      </c>
      <c r="B7" s="1" t="s">
        <v>160</v>
      </c>
      <c r="C7" s="1" t="s">
        <v>166</v>
      </c>
      <c r="D7" s="1" t="s">
        <v>167</v>
      </c>
      <c r="E7" s="1" t="s">
        <v>52</v>
      </c>
      <c r="F7" s="1" t="s">
        <v>148</v>
      </c>
      <c r="G7" s="1" t="s">
        <v>134</v>
      </c>
      <c r="H7" s="1" t="s">
        <v>135</v>
      </c>
      <c r="I7" s="1" t="s">
        <v>168</v>
      </c>
      <c r="J7" s="1" t="s">
        <v>137</v>
      </c>
      <c r="K7" s="1" t="s">
        <v>168</v>
      </c>
      <c r="L7" s="1" t="s">
        <v>168</v>
      </c>
      <c r="M7" s="1" t="s">
        <v>138</v>
      </c>
      <c r="N7" s="1" t="s">
        <v>138</v>
      </c>
      <c r="O7" s="1" t="s">
        <v>139</v>
      </c>
      <c r="P7" s="1" t="s">
        <v>140</v>
      </c>
      <c r="Q7" s="1" t="s">
        <v>169</v>
      </c>
      <c r="R7" s="1" t="s">
        <v>142</v>
      </c>
      <c r="S7" s="1" t="s">
        <v>143</v>
      </c>
      <c r="T7" s="1" t="s">
        <v>144</v>
      </c>
    </row>
    <row r="8" s="1" customFormat="1" spans="1:20">
      <c r="A8" s="3">
        <v>16574023458</v>
      </c>
      <c r="B8" s="1" t="s">
        <v>148</v>
      </c>
      <c r="C8" s="1" t="s">
        <v>170</v>
      </c>
      <c r="D8" s="1" t="s">
        <v>171</v>
      </c>
      <c r="E8" s="1" t="s">
        <v>56</v>
      </c>
      <c r="F8" s="1" t="s">
        <v>148</v>
      </c>
      <c r="G8" s="1" t="s">
        <v>134</v>
      </c>
      <c r="H8" s="1" t="s">
        <v>135</v>
      </c>
      <c r="I8" s="1" t="s">
        <v>172</v>
      </c>
      <c r="J8" s="1" t="s">
        <v>137</v>
      </c>
      <c r="K8" s="1" t="s">
        <v>172</v>
      </c>
      <c r="L8" s="1" t="s">
        <v>172</v>
      </c>
      <c r="M8" s="1" t="s">
        <v>138</v>
      </c>
      <c r="N8" s="1" t="s">
        <v>138</v>
      </c>
      <c r="O8" s="1" t="s">
        <v>139</v>
      </c>
      <c r="P8" s="1" t="s">
        <v>140</v>
      </c>
      <c r="Q8" s="1" t="s">
        <v>173</v>
      </c>
      <c r="R8" s="1" t="s">
        <v>142</v>
      </c>
      <c r="S8" s="1" t="s">
        <v>143</v>
      </c>
      <c r="T8" s="1" t="s">
        <v>144</v>
      </c>
    </row>
    <row r="9" s="1" customFormat="1" spans="1:20">
      <c r="A9" s="3">
        <v>16574246045</v>
      </c>
      <c r="B9" s="1" t="s">
        <v>148</v>
      </c>
      <c r="C9" s="1" t="s">
        <v>174</v>
      </c>
      <c r="D9" s="1" t="s">
        <v>175</v>
      </c>
      <c r="E9" s="1" t="s">
        <v>59</v>
      </c>
      <c r="F9" s="1" t="s">
        <v>148</v>
      </c>
      <c r="G9" s="1" t="s">
        <v>134</v>
      </c>
      <c r="H9" s="1" t="s">
        <v>135</v>
      </c>
      <c r="I9" s="1" t="s">
        <v>176</v>
      </c>
      <c r="J9" s="1" t="s">
        <v>137</v>
      </c>
      <c r="K9" s="1" t="s">
        <v>176</v>
      </c>
      <c r="L9" s="1" t="s">
        <v>176</v>
      </c>
      <c r="M9" s="1" t="s">
        <v>138</v>
      </c>
      <c r="N9" s="1" t="s">
        <v>138</v>
      </c>
      <c r="O9" s="1" t="s">
        <v>139</v>
      </c>
      <c r="P9" s="1" t="s">
        <v>140</v>
      </c>
      <c r="Q9" s="1" t="s">
        <v>177</v>
      </c>
      <c r="R9" s="1" t="s">
        <v>142</v>
      </c>
      <c r="S9" s="1" t="s">
        <v>143</v>
      </c>
      <c r="T9" s="1" t="s">
        <v>144</v>
      </c>
    </row>
    <row r="10" s="1" customFormat="1" spans="1:20">
      <c r="A10" s="3">
        <v>16574834309</v>
      </c>
      <c r="B10" s="1" t="s">
        <v>148</v>
      </c>
      <c r="C10" s="1" t="s">
        <v>178</v>
      </c>
      <c r="D10" s="1" t="s">
        <v>179</v>
      </c>
      <c r="E10" s="1" t="s">
        <v>62</v>
      </c>
      <c r="F10" s="1" t="s">
        <v>148</v>
      </c>
      <c r="G10" s="1" t="s">
        <v>134</v>
      </c>
      <c r="H10" s="1" t="s">
        <v>135</v>
      </c>
      <c r="I10" s="1" t="s">
        <v>180</v>
      </c>
      <c r="J10" s="1" t="s">
        <v>137</v>
      </c>
      <c r="K10" s="1" t="s">
        <v>180</v>
      </c>
      <c r="L10" s="1" t="s">
        <v>180</v>
      </c>
      <c r="M10" s="1" t="s">
        <v>138</v>
      </c>
      <c r="N10" s="1" t="s">
        <v>138</v>
      </c>
      <c r="O10" s="1" t="s">
        <v>139</v>
      </c>
      <c r="P10" s="1" t="s">
        <v>140</v>
      </c>
      <c r="Q10" s="1" t="s">
        <v>181</v>
      </c>
      <c r="R10" s="1" t="s">
        <v>142</v>
      </c>
      <c r="S10" s="1" t="s">
        <v>143</v>
      </c>
      <c r="T10" s="1" t="s">
        <v>144</v>
      </c>
    </row>
    <row r="11" s="1" customFormat="1" spans="1:20">
      <c r="A11" s="3">
        <v>16575459942</v>
      </c>
      <c r="B11" s="1" t="s">
        <v>148</v>
      </c>
      <c r="C11" s="1" t="s">
        <v>182</v>
      </c>
      <c r="D11" s="1" t="s">
        <v>183</v>
      </c>
      <c r="E11" s="1" t="s">
        <v>66</v>
      </c>
      <c r="F11" s="1" t="s">
        <v>148</v>
      </c>
      <c r="G11" s="1" t="s">
        <v>134</v>
      </c>
      <c r="H11" s="1" t="s">
        <v>135</v>
      </c>
      <c r="I11" s="1" t="s">
        <v>184</v>
      </c>
      <c r="J11" s="1" t="s">
        <v>137</v>
      </c>
      <c r="K11" s="1" t="s">
        <v>184</v>
      </c>
      <c r="L11" s="1" t="s">
        <v>184</v>
      </c>
      <c r="M11" s="1" t="s">
        <v>138</v>
      </c>
      <c r="N11" s="1" t="s">
        <v>138</v>
      </c>
      <c r="O11" s="1" t="s">
        <v>139</v>
      </c>
      <c r="P11" s="1" t="s">
        <v>140</v>
      </c>
      <c r="Q11" s="1" t="s">
        <v>185</v>
      </c>
      <c r="R11" s="1" t="s">
        <v>142</v>
      </c>
      <c r="S11" s="1" t="s">
        <v>143</v>
      </c>
      <c r="T11" s="1" t="s">
        <v>186</v>
      </c>
    </row>
    <row r="12" s="1" customFormat="1" spans="1:20">
      <c r="A12" s="3">
        <v>16575467892</v>
      </c>
      <c r="B12" s="1" t="s">
        <v>148</v>
      </c>
      <c r="C12" s="1" t="s">
        <v>187</v>
      </c>
      <c r="D12" s="1" t="s">
        <v>183</v>
      </c>
      <c r="E12" s="1" t="s">
        <v>67</v>
      </c>
      <c r="F12" s="1" t="s">
        <v>148</v>
      </c>
      <c r="G12" s="1" t="s">
        <v>134</v>
      </c>
      <c r="H12" s="1" t="s">
        <v>135</v>
      </c>
      <c r="I12" s="1" t="s">
        <v>184</v>
      </c>
      <c r="J12" s="1" t="s">
        <v>137</v>
      </c>
      <c r="K12" s="1" t="s">
        <v>184</v>
      </c>
      <c r="L12" s="1" t="s">
        <v>184</v>
      </c>
      <c r="M12" s="1" t="s">
        <v>138</v>
      </c>
      <c r="N12" s="1" t="s">
        <v>138</v>
      </c>
      <c r="O12" s="1" t="s">
        <v>139</v>
      </c>
      <c r="P12" s="1" t="s">
        <v>140</v>
      </c>
      <c r="Q12" s="1" t="s">
        <v>188</v>
      </c>
      <c r="R12" s="1" t="s">
        <v>142</v>
      </c>
      <c r="S12" s="1" t="s">
        <v>143</v>
      </c>
      <c r="T12" s="1" t="s">
        <v>186</v>
      </c>
    </row>
    <row r="13" s="1" customFormat="1" spans="1:20">
      <c r="A13" s="3">
        <v>16575474766</v>
      </c>
      <c r="B13" s="1" t="s">
        <v>148</v>
      </c>
      <c r="C13" s="1" t="s">
        <v>189</v>
      </c>
      <c r="D13" s="1" t="s">
        <v>183</v>
      </c>
      <c r="E13" s="1" t="s">
        <v>68</v>
      </c>
      <c r="F13" s="1" t="s">
        <v>148</v>
      </c>
      <c r="G13" s="1" t="s">
        <v>134</v>
      </c>
      <c r="H13" s="1" t="s">
        <v>135</v>
      </c>
      <c r="I13" s="1" t="s">
        <v>184</v>
      </c>
      <c r="J13" s="1" t="s">
        <v>137</v>
      </c>
      <c r="K13" s="1" t="s">
        <v>184</v>
      </c>
      <c r="L13" s="1" t="s">
        <v>184</v>
      </c>
      <c r="M13" s="1" t="s">
        <v>138</v>
      </c>
      <c r="N13" s="1" t="s">
        <v>138</v>
      </c>
      <c r="O13" s="1" t="s">
        <v>139</v>
      </c>
      <c r="P13" s="1" t="s">
        <v>140</v>
      </c>
      <c r="Q13" s="1" t="s">
        <v>190</v>
      </c>
      <c r="R13" s="1" t="s">
        <v>142</v>
      </c>
      <c r="S13" s="1" t="s">
        <v>143</v>
      </c>
      <c r="T13" s="1" t="s">
        <v>186</v>
      </c>
    </row>
    <row r="14" s="1" customFormat="1" spans="1:20">
      <c r="A14" s="3">
        <v>16575486984</v>
      </c>
      <c r="B14" s="1" t="s">
        <v>148</v>
      </c>
      <c r="C14" s="1" t="s">
        <v>191</v>
      </c>
      <c r="D14" s="1" t="s">
        <v>183</v>
      </c>
      <c r="E14" s="1" t="s">
        <v>69</v>
      </c>
      <c r="F14" s="1" t="s">
        <v>148</v>
      </c>
      <c r="G14" s="1" t="s">
        <v>134</v>
      </c>
      <c r="H14" s="1" t="s">
        <v>135</v>
      </c>
      <c r="I14" s="1" t="s">
        <v>184</v>
      </c>
      <c r="J14" s="1" t="s">
        <v>137</v>
      </c>
      <c r="K14" s="1" t="s">
        <v>184</v>
      </c>
      <c r="L14" s="1" t="s">
        <v>184</v>
      </c>
      <c r="M14" s="1" t="s">
        <v>138</v>
      </c>
      <c r="N14" s="1" t="s">
        <v>138</v>
      </c>
      <c r="O14" s="1" t="s">
        <v>139</v>
      </c>
      <c r="P14" s="1" t="s">
        <v>140</v>
      </c>
      <c r="Q14" s="1" t="s">
        <v>192</v>
      </c>
      <c r="R14" s="1" t="s">
        <v>142</v>
      </c>
      <c r="S14" s="1" t="s">
        <v>143</v>
      </c>
      <c r="T14" s="1" t="s">
        <v>186</v>
      </c>
    </row>
    <row r="15" s="1" customFormat="1" spans="1:20">
      <c r="A15" s="3">
        <v>16575708039</v>
      </c>
      <c r="B15" s="1" t="s">
        <v>148</v>
      </c>
      <c r="C15" s="1" t="s">
        <v>193</v>
      </c>
      <c r="D15" s="1" t="s">
        <v>194</v>
      </c>
      <c r="E15" s="1" t="s">
        <v>72</v>
      </c>
      <c r="F15" s="1" t="s">
        <v>148</v>
      </c>
      <c r="G15" s="1" t="s">
        <v>134</v>
      </c>
      <c r="H15" s="1" t="s">
        <v>135</v>
      </c>
      <c r="I15" s="1" t="s">
        <v>172</v>
      </c>
      <c r="J15" s="1" t="s">
        <v>137</v>
      </c>
      <c r="K15" s="1" t="s">
        <v>172</v>
      </c>
      <c r="L15" s="1" t="s">
        <v>172</v>
      </c>
      <c r="M15" s="1" t="s">
        <v>138</v>
      </c>
      <c r="N15" s="1" t="s">
        <v>138</v>
      </c>
      <c r="O15" s="1" t="s">
        <v>139</v>
      </c>
      <c r="P15" s="1" t="s">
        <v>140</v>
      </c>
      <c r="Q15" s="1" t="s">
        <v>195</v>
      </c>
      <c r="R15" s="1" t="s">
        <v>142</v>
      </c>
      <c r="S15" s="1" t="s">
        <v>143</v>
      </c>
      <c r="T15" s="1" t="s">
        <v>144</v>
      </c>
    </row>
    <row r="16" s="1" customFormat="1" spans="1:20">
      <c r="A16" s="3">
        <v>16575822833</v>
      </c>
      <c r="B16" s="1" t="s">
        <v>148</v>
      </c>
      <c r="C16" s="1" t="s">
        <v>196</v>
      </c>
      <c r="D16" s="1" t="s">
        <v>197</v>
      </c>
      <c r="E16" s="1" t="s">
        <v>75</v>
      </c>
      <c r="F16" s="1" t="s">
        <v>148</v>
      </c>
      <c r="G16" s="1" t="s">
        <v>134</v>
      </c>
      <c r="H16" s="1" t="s">
        <v>135</v>
      </c>
      <c r="I16" s="1" t="s">
        <v>198</v>
      </c>
      <c r="J16" s="1" t="s">
        <v>137</v>
      </c>
      <c r="K16" s="1" t="s">
        <v>198</v>
      </c>
      <c r="L16" s="1" t="s">
        <v>198</v>
      </c>
      <c r="M16" s="1" t="s">
        <v>138</v>
      </c>
      <c r="N16" s="1" t="s">
        <v>138</v>
      </c>
      <c r="O16" s="1" t="s">
        <v>139</v>
      </c>
      <c r="P16" s="1" t="s">
        <v>140</v>
      </c>
      <c r="Q16" s="1" t="s">
        <v>199</v>
      </c>
      <c r="R16" s="1" t="s">
        <v>142</v>
      </c>
      <c r="S16" s="1" t="s">
        <v>143</v>
      </c>
      <c r="T16" s="1" t="s">
        <v>186</v>
      </c>
    </row>
    <row r="17" s="1" customFormat="1" spans="1:20">
      <c r="A17" s="3">
        <v>16575993357</v>
      </c>
      <c r="B17" s="1" t="s">
        <v>148</v>
      </c>
      <c r="C17" s="1" t="s">
        <v>200</v>
      </c>
      <c r="D17" s="1" t="s">
        <v>201</v>
      </c>
      <c r="E17" s="1" t="s">
        <v>78</v>
      </c>
      <c r="F17" s="1" t="s">
        <v>148</v>
      </c>
      <c r="G17" s="1" t="s">
        <v>134</v>
      </c>
      <c r="H17" s="1" t="s">
        <v>135</v>
      </c>
      <c r="I17" s="1" t="s">
        <v>202</v>
      </c>
      <c r="J17" s="1" t="s">
        <v>137</v>
      </c>
      <c r="K17" s="1" t="s">
        <v>202</v>
      </c>
      <c r="L17" s="1" t="s">
        <v>202</v>
      </c>
      <c r="M17" s="1" t="s">
        <v>138</v>
      </c>
      <c r="N17" s="1" t="s">
        <v>138</v>
      </c>
      <c r="O17" s="1" t="s">
        <v>139</v>
      </c>
      <c r="P17" s="1" t="s">
        <v>140</v>
      </c>
      <c r="Q17" s="1" t="s">
        <v>203</v>
      </c>
      <c r="R17" s="1" t="s">
        <v>142</v>
      </c>
      <c r="S17" s="1" t="s">
        <v>143</v>
      </c>
      <c r="T17" s="1" t="s">
        <v>144</v>
      </c>
    </row>
    <row r="18" s="1" customFormat="1" spans="1:20">
      <c r="A18" s="3">
        <v>16582762789</v>
      </c>
      <c r="B18" s="1" t="s">
        <v>148</v>
      </c>
      <c r="C18" s="1" t="s">
        <v>204</v>
      </c>
      <c r="D18" s="1" t="s">
        <v>205</v>
      </c>
      <c r="E18" s="1" t="s">
        <v>84</v>
      </c>
      <c r="F18" s="1" t="s">
        <v>148</v>
      </c>
      <c r="G18" s="1" t="s">
        <v>134</v>
      </c>
      <c r="H18" s="1" t="s">
        <v>135</v>
      </c>
      <c r="I18" s="1" t="s">
        <v>206</v>
      </c>
      <c r="J18" s="1" t="s">
        <v>137</v>
      </c>
      <c r="K18" s="1" t="s">
        <v>206</v>
      </c>
      <c r="L18" s="1" t="s">
        <v>206</v>
      </c>
      <c r="M18" s="1" t="s">
        <v>138</v>
      </c>
      <c r="N18" s="1" t="s">
        <v>138</v>
      </c>
      <c r="O18" s="1" t="s">
        <v>139</v>
      </c>
      <c r="P18" s="1" t="s">
        <v>140</v>
      </c>
      <c r="Q18" s="1" t="s">
        <v>207</v>
      </c>
      <c r="R18" s="1" t="s">
        <v>142</v>
      </c>
      <c r="S18" s="1" t="s">
        <v>143</v>
      </c>
      <c r="T18" s="1" t="s">
        <v>144</v>
      </c>
    </row>
    <row r="19" s="1" customFormat="1" spans="1:20">
      <c r="A19" s="3">
        <v>16582707936</v>
      </c>
      <c r="B19" s="1" t="s">
        <v>148</v>
      </c>
      <c r="C19" s="1" t="s">
        <v>208</v>
      </c>
      <c r="D19" s="1" t="s">
        <v>209</v>
      </c>
      <c r="E19" s="1" t="s">
        <v>86</v>
      </c>
      <c r="F19" s="1" t="s">
        <v>148</v>
      </c>
      <c r="G19" s="1" t="s">
        <v>134</v>
      </c>
      <c r="H19" s="1" t="s">
        <v>135</v>
      </c>
      <c r="I19" s="1" t="s">
        <v>210</v>
      </c>
      <c r="J19" s="1" t="s">
        <v>137</v>
      </c>
      <c r="K19" s="1" t="s">
        <v>210</v>
      </c>
      <c r="L19" s="1" t="s">
        <v>210</v>
      </c>
      <c r="M19" s="1" t="s">
        <v>138</v>
      </c>
      <c r="N19" s="1" t="s">
        <v>138</v>
      </c>
      <c r="O19" s="1" t="s">
        <v>139</v>
      </c>
      <c r="P19" s="1" t="s">
        <v>140</v>
      </c>
      <c r="Q19" s="1" t="s">
        <v>211</v>
      </c>
      <c r="R19" s="1" t="s">
        <v>142</v>
      </c>
      <c r="S19" s="1" t="s">
        <v>143</v>
      </c>
      <c r="T19" s="1" t="s">
        <v>144</v>
      </c>
    </row>
    <row r="20" s="1" customFormat="1" spans="1:20">
      <c r="A20" s="3">
        <v>16582889925</v>
      </c>
      <c r="B20" s="1" t="s">
        <v>148</v>
      </c>
      <c r="C20" s="1" t="s">
        <v>212</v>
      </c>
      <c r="D20" s="1" t="s">
        <v>213</v>
      </c>
      <c r="E20" s="1" t="s">
        <v>89</v>
      </c>
      <c r="F20" s="1" t="s">
        <v>148</v>
      </c>
      <c r="G20" s="1" t="s">
        <v>134</v>
      </c>
      <c r="H20" s="1" t="s">
        <v>135</v>
      </c>
      <c r="I20" s="1" t="s">
        <v>214</v>
      </c>
      <c r="J20" s="1" t="s">
        <v>137</v>
      </c>
      <c r="K20" s="1" t="s">
        <v>214</v>
      </c>
      <c r="L20" s="1" t="s">
        <v>214</v>
      </c>
      <c r="M20" s="1" t="s">
        <v>138</v>
      </c>
      <c r="N20" s="1" t="s">
        <v>138</v>
      </c>
      <c r="O20" s="1" t="s">
        <v>139</v>
      </c>
      <c r="P20" s="1" t="s">
        <v>140</v>
      </c>
      <c r="Q20" s="1" t="s">
        <v>215</v>
      </c>
      <c r="R20" s="1" t="s">
        <v>142</v>
      </c>
      <c r="S20" s="1" t="s">
        <v>143</v>
      </c>
      <c r="T20" s="1" t="s">
        <v>144</v>
      </c>
    </row>
    <row r="21" s="1" customFormat="1" spans="1:20">
      <c r="A21" s="3">
        <v>16583140420</v>
      </c>
      <c r="B21" s="1" t="s">
        <v>148</v>
      </c>
      <c r="C21" s="1" t="s">
        <v>216</v>
      </c>
      <c r="D21" s="1" t="s">
        <v>217</v>
      </c>
      <c r="E21" s="1" t="s">
        <v>91</v>
      </c>
      <c r="F21" s="1" t="s">
        <v>148</v>
      </c>
      <c r="G21" s="1" t="s">
        <v>134</v>
      </c>
      <c r="H21" s="1" t="s">
        <v>135</v>
      </c>
      <c r="I21" s="1" t="s">
        <v>218</v>
      </c>
      <c r="J21" s="1" t="s">
        <v>137</v>
      </c>
      <c r="K21" s="1" t="s">
        <v>218</v>
      </c>
      <c r="L21" s="1" t="s">
        <v>218</v>
      </c>
      <c r="M21" s="1" t="s">
        <v>138</v>
      </c>
      <c r="N21" s="1" t="s">
        <v>138</v>
      </c>
      <c r="O21" s="1" t="s">
        <v>139</v>
      </c>
      <c r="P21" s="1" t="s">
        <v>140</v>
      </c>
      <c r="Q21" s="1" t="s">
        <v>219</v>
      </c>
      <c r="R21" s="1" t="s">
        <v>142</v>
      </c>
      <c r="S21" s="1" t="s">
        <v>143</v>
      </c>
      <c r="T21" s="1" t="s">
        <v>144</v>
      </c>
    </row>
    <row r="22" s="1" customFormat="1" spans="1:20">
      <c r="A22" s="3">
        <v>16583275804</v>
      </c>
      <c r="B22" s="1" t="s">
        <v>148</v>
      </c>
      <c r="C22" s="1" t="s">
        <v>220</v>
      </c>
      <c r="D22" s="1" t="s">
        <v>221</v>
      </c>
      <c r="E22" s="1" t="s">
        <v>94</v>
      </c>
      <c r="F22" s="1" t="s">
        <v>148</v>
      </c>
      <c r="G22" s="1" t="s">
        <v>134</v>
      </c>
      <c r="H22" s="1" t="s">
        <v>135</v>
      </c>
      <c r="I22" s="1" t="s">
        <v>222</v>
      </c>
      <c r="J22" s="1" t="s">
        <v>137</v>
      </c>
      <c r="K22" s="1" t="s">
        <v>222</v>
      </c>
      <c r="L22" s="1" t="s">
        <v>222</v>
      </c>
      <c r="M22" s="1" t="s">
        <v>138</v>
      </c>
      <c r="N22" s="1" t="s">
        <v>138</v>
      </c>
      <c r="O22" s="1" t="s">
        <v>139</v>
      </c>
      <c r="P22" s="1" t="s">
        <v>140</v>
      </c>
      <c r="Q22" s="1" t="s">
        <v>223</v>
      </c>
      <c r="R22" s="1" t="s">
        <v>142</v>
      </c>
      <c r="S22" s="1" t="s">
        <v>143</v>
      </c>
      <c r="T22" s="1" t="s">
        <v>144</v>
      </c>
    </row>
    <row r="23" s="1" customFormat="1" spans="1:20">
      <c r="A23" s="3">
        <v>16583334196</v>
      </c>
      <c r="B23" s="1" t="s">
        <v>148</v>
      </c>
      <c r="C23" s="1" t="s">
        <v>224</v>
      </c>
      <c r="D23" s="1" t="s">
        <v>225</v>
      </c>
      <c r="E23" s="1" t="s">
        <v>98</v>
      </c>
      <c r="F23" s="1" t="s">
        <v>148</v>
      </c>
      <c r="G23" s="1" t="s">
        <v>134</v>
      </c>
      <c r="H23" s="1" t="s">
        <v>135</v>
      </c>
      <c r="I23" s="1" t="s">
        <v>226</v>
      </c>
      <c r="J23" s="1" t="s">
        <v>137</v>
      </c>
      <c r="K23" s="1" t="s">
        <v>226</v>
      </c>
      <c r="L23" s="1" t="s">
        <v>226</v>
      </c>
      <c r="M23" s="1" t="s">
        <v>138</v>
      </c>
      <c r="N23" s="1" t="s">
        <v>138</v>
      </c>
      <c r="O23" s="1" t="s">
        <v>139</v>
      </c>
      <c r="P23" s="1" t="s">
        <v>140</v>
      </c>
      <c r="Q23" s="1" t="s">
        <v>227</v>
      </c>
      <c r="R23" s="1" t="s">
        <v>142</v>
      </c>
      <c r="S23" s="1" t="s">
        <v>143</v>
      </c>
      <c r="T23" s="1" t="s">
        <v>144</v>
      </c>
    </row>
    <row r="24" s="1" customFormat="1" spans="1:20">
      <c r="A24" s="3">
        <v>16583568429</v>
      </c>
      <c r="B24" s="1" t="s">
        <v>148</v>
      </c>
      <c r="C24" s="1" t="s">
        <v>228</v>
      </c>
      <c r="D24" s="1" t="s">
        <v>229</v>
      </c>
      <c r="E24" s="1" t="s">
        <v>100</v>
      </c>
      <c r="F24" s="1" t="s">
        <v>148</v>
      </c>
      <c r="G24" s="1" t="s">
        <v>134</v>
      </c>
      <c r="H24" s="1" t="s">
        <v>135</v>
      </c>
      <c r="I24" s="1" t="s">
        <v>230</v>
      </c>
      <c r="J24" s="1" t="s">
        <v>137</v>
      </c>
      <c r="K24" s="1" t="s">
        <v>230</v>
      </c>
      <c r="L24" s="1" t="s">
        <v>230</v>
      </c>
      <c r="M24" s="1" t="s">
        <v>138</v>
      </c>
      <c r="N24" s="1" t="s">
        <v>138</v>
      </c>
      <c r="O24" s="1" t="s">
        <v>139</v>
      </c>
      <c r="P24" s="1" t="s">
        <v>140</v>
      </c>
      <c r="Q24" s="1" t="s">
        <v>231</v>
      </c>
      <c r="R24" s="1" t="s">
        <v>142</v>
      </c>
      <c r="S24" s="1" t="s">
        <v>143</v>
      </c>
      <c r="T24" s="1" t="s">
        <v>144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2021-10-21T01:46:04Z</dcterms:created>
  <dcterms:modified xsi:type="dcterms:W3CDTF">2021-10-21T01:57:15Z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D8552814048F4BF282AFE28642FA6646</vt:lpwstr>
  </property>
  <property fmtid="{D5CDD505-2E9C-101B-9397-08002B2CF9AE}" pid="3" name="KSOProductBuildVer">
    <vt:lpwstr>2052-11.1.0.10938</vt:lpwstr>
  </property>
</Properties>
</file>