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<sst xmlns="http://schemas.openxmlformats.org/spreadsheetml/2006/main" count="372" uniqueCount="169">
  <si>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</si>
  <si>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</si>
  <si>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</si>
  <si>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</si>
  <si>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</si>
  <si>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</si>
  <si>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</si>
  <si>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</si>
  <si>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</si>
  <si>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</si>
  <si>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</si>
  <si>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</si>
  <si>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</si>
  <si>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</si>
  <si>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</si>
  <si>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</si>
  <si>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</si>
  <si>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</si>
  <si>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</si>
  <si>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</si>
  <si>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</si>
  <si>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</si>
  <si>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</si>
  <si>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</si>
  <si>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</si>
  <si>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</si>
  <si>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</si>
  <si>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[拉斯维加斯]OYO赌场酒店(OYO hotel and casino)(60493870)</t>
  </si>
  <si>
    <t>大道景甄选两张大床房&lt;不退款&gt;&lt;2人入住&gt;</t>
  </si>
  <si>
    <t>HKD</t>
  </si>
  <si>
    <t>Anderson /DAndre,Roqumore/London</t>
  </si>
  <si>
    <t>CA13030211022HKD</t>
  </si>
  <si>
    <t>未提现</t>
  </si>
  <si>
    <t>携程开票</t>
  </si>
  <si>
    <t>[卡瓜斯]卡瓜斯雷尔福朋喜来登酒店(Four Points by Sheraton Caguas Real)(68028440)</t>
  </si>
  <si>
    <t>特大床房&lt;不退款&gt;&lt;2人入住&gt;</t>
  </si>
  <si>
    <t>Garg/Aneesh,Allison/Nicole</t>
  </si>
  <si>
    <t>[纽约]曼哈顿金融区假日酒店(Holiday Inn Manhattan Financial District, an IHG Hotel)(55465565)</t>
  </si>
  <si>
    <t>客房（1张特大床，带无障碍淋浴）&lt;不退款&gt;&lt;2人入住&gt;</t>
  </si>
  <si>
    <t>Kim/Sungjun</t>
  </si>
  <si>
    <t>[华盛顿]华盛顿特区市中心万丽酒店(Renaissance Washington DC Downtown Hotel, a Marriott Hotel)(68026099)</t>
  </si>
  <si>
    <t>客房（1张特大床）&lt;不退款&gt;&lt;2人入住&gt;</t>
  </si>
  <si>
    <t>Tredick/Elizabeth Nichole</t>
  </si>
  <si>
    <t>[芝加哥]芝加哥市中心/北河万怡酒店(Courtyard by Marriott Chicago Downtown/River North)(68025813)</t>
  </si>
  <si>
    <t>客房(特大床)-带沙发床&lt;不退款&gt;&lt;2人入住&gt;</t>
  </si>
  <si>
    <t>Coates/Kelvin</t>
  </si>
  <si>
    <t>[维尔纽斯]维尔纽斯市中心万怡酒店(Courtyard by Marriott Vilnius City Center)(68029082)</t>
  </si>
  <si>
    <t>标准双床房&lt;2人入住&gt;&lt;不退款&gt;&lt;早餐&gt;</t>
  </si>
  <si>
    <t>Inga/Bareikiene,Jadvyga/Narbutiene</t>
  </si>
  <si>
    <t>[绍蒙特尔]南尚蒂伊鲁扎克斯普瑞米尔经典酒店(Premiere Classe Chantilly Sud Luzarches)(80330771)</t>
  </si>
  <si>
    <t>双人床房&lt;不退款&gt;&lt;2人入住&gt;</t>
  </si>
  <si>
    <t>guirao /Silvia ,Luna cabezas /Antonio Miguel</t>
  </si>
  <si>
    <t>33185UC000030</t>
  </si>
  <si>
    <t>[考拉]考拉华美达度假村(Ramada Resort by Wyndham Khao Lak)(60480258)</t>
  </si>
  <si>
    <t>豪华绿洲双床房&lt;2人入住&gt;&lt;不退款&gt;&lt;早餐&gt;</t>
  </si>
  <si>
    <t>luasakul/pilaiporn</t>
  </si>
  <si>
    <t>取消</t>
  </si>
  <si>
    <t>[贝伊奥卢]喜来登伊斯坦布尔市中心酒店(Sheraton Istanbul City Center)(71612710)</t>
  </si>
  <si>
    <t>行政特大床房&lt;2人入住&gt;&lt;不退款&gt;&lt;早餐&gt;</t>
  </si>
  <si>
    <t>XU/WULIN</t>
  </si>
  <si>
    <t>[第比利斯]第比利斯万豪酒店(Tbilisi Marriott Hotel)(55720411)</t>
  </si>
  <si>
    <t>豪华两张大床房&lt;2人入住&gt;&lt;不退款&gt;&lt;早餐&gt;</t>
  </si>
  <si>
    <t>Grebenkina/Veronika</t>
  </si>
  <si>
    <t>[棉兰]棉兰JW万豪酒店(JW Marriott Hotel Medan)(68026267)</t>
  </si>
  <si>
    <t>豪华客房, 1 张特大床, 城市景观&lt;2人入住&gt;&lt;不退款&gt;&lt;早餐&gt;</t>
  </si>
  <si>
    <t>brahmana/revondy</t>
  </si>
  <si>
    <t>，</t>
  </si>
  <si>
    <t>19933 HKD</t>
  </si>
  <si>
    <t>A211022104509481</t>
  </si>
  <si>
    <t>总计：19933HKD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</si>
  <si>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</si>
  <si>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</si>
  <si>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</si>
  <si>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</si>
  <si>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</si>
  <si>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</si>
  <si>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</si>
  <si>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</si>
  <si>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</si>
  <si>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</si>
  <si>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</si>
  <si>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</si>
  <si>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</si>
  <si>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</si>
  <si>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</si>
  <si>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</si>
  <si>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</si>
  <si>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2021-10-17</t>
  </si>
  <si>
    <t>2279262</t>
  </si>
  <si>
    <t>棉兰JW万豪酒店</t>
  </si>
  <si>
    <t>brahmana revondy</t>
  </si>
  <si>
    <t>2021-10-18</t>
  </si>
  <si>
    <t>2021-10-19</t>
  </si>
  <si>
    <t>退房日周结</t>
  </si>
  <si>
    <t>460.10</t>
  </si>
  <si>
    <t>555.00</t>
  </si>
  <si>
    <t>0</t>
  </si>
  <si>
    <t>0.00</t>
  </si>
  <si>
    <t>携程汇智国际直连</t>
  </si>
  <si>
    <t>2021-10-17 20:52:13</t>
  </si>
  <si>
    <t>否</t>
  </si>
  <si>
    <t>汇智国际旅游发展有限公司</t>
  </si>
  <si>
    <t>直连</t>
  </si>
  <si>
    <t>2279045</t>
  </si>
  <si>
    <t>第比利斯万豪酒店</t>
  </si>
  <si>
    <t>Grebenkina Veronika</t>
  </si>
  <si>
    <t>2521.82</t>
  </si>
  <si>
    <t>3042.00</t>
  </si>
  <si>
    <t>2021-10-17 12:34:53</t>
  </si>
  <si>
    <t>2021-10-16</t>
  </si>
  <si>
    <t>2278837</t>
  </si>
  <si>
    <t>伊斯坦布尔市中心喜来登酒店</t>
  </si>
  <si>
    <t>XU WULIN</t>
  </si>
  <si>
    <t>1372.66</t>
  </si>
  <si>
    <t>1656.00</t>
  </si>
  <si>
    <t>2021-10-16 23:24:15</t>
  </si>
  <si>
    <t>2278510</t>
  </si>
  <si>
    <t>考拉华美达度假酒店</t>
  </si>
  <si>
    <t>luasakul pilaiporn</t>
  </si>
  <si>
    <t>329.07</t>
  </si>
  <si>
    <t>397.00</t>
  </si>
  <si>
    <t>2021-10-16 13:05:17</t>
  </si>
  <si>
    <t>2021-10-15</t>
  </si>
  <si>
    <t>2277989</t>
  </si>
  <si>
    <t>维尔纽斯市中心万怡酒店</t>
  </si>
  <si>
    <t>Inga Bareikiene,Jadvyga Narbutiene</t>
  </si>
  <si>
    <t>763.14</t>
  </si>
  <si>
    <t>920.00</t>
  </si>
  <si>
    <t>2021-10-15 18:20:21</t>
  </si>
  <si>
    <t>2277826</t>
  </si>
  <si>
    <t>芝加哥市中心/北河万怡酒店</t>
  </si>
  <si>
    <t>Coates Kelvin</t>
  </si>
  <si>
    <t>841.94</t>
  </si>
  <si>
    <t>1015.00</t>
  </si>
  <si>
    <t>2021-10-15 12:46:36</t>
  </si>
  <si>
    <t>2277755</t>
  </si>
  <si>
    <t>华盛顿特区市中心万丽酒店</t>
  </si>
  <si>
    <t>Tredick Elizabeth Nichole</t>
  </si>
  <si>
    <t>3099.01</t>
  </si>
  <si>
    <t>3736.00</t>
  </si>
  <si>
    <t>2021-10-15 10:43:49</t>
  </si>
  <si>
    <t>2021-09-28</t>
  </si>
  <si>
    <t>2267593</t>
  </si>
  <si>
    <t>曼哈顿金融区假日酒店</t>
  </si>
  <si>
    <t>Kim Sungjun</t>
  </si>
  <si>
    <t>4509.55</t>
  </si>
  <si>
    <t>5426.00</t>
  </si>
  <si>
    <t>2021-09-28 14:07:50</t>
  </si>
  <si>
    <t>2021-09-24</t>
  </si>
  <si>
    <t>2262917</t>
  </si>
  <si>
    <t>卡瓜斯雷尔福朋喜来登酒店</t>
  </si>
  <si>
    <t>Garg Aneesh,Allison Nicole</t>
  </si>
  <si>
    <t>1022.13</t>
  </si>
  <si>
    <t>1230.00</t>
  </si>
  <si>
    <t>2021-09-24 09:45:45</t>
  </si>
  <si>
    <t>2021-09-18</t>
  </si>
  <si>
    <t>2257523</t>
  </si>
  <si>
    <t>OYO赌场酒店</t>
  </si>
  <si>
    <t>Anderson  DAndre,Roqumore London</t>
  </si>
  <si>
    <t>1628.17</t>
  </si>
  <si>
    <t>1956.00</t>
  </si>
  <si>
    <t>2021-09-18 06:27:05</t>
  </si>
  <si>
    <t>2021-08-30</t>
  </si>
  <si>
    <t>2236928</t>
  </si>
  <si>
    <t>戴尔皮诺大明高尔夫球度假村</t>
  </si>
  <si>
    <t>kim seungsu</t>
  </si>
  <si>
    <t>562.01</t>
  </si>
  <si>
    <t>675.00</t>
  </si>
  <si>
    <t>2021-08-30 08:16:28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</si>
</sst>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1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16310115410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44485</v>
      </c>
      <c r="G2" s="5">
        <v>44488</v>
      </c>
      <c r="H2" s="4">
        <v>1</v>
      </c>
      <c r="I2" s="4">
        <v>3</v>
      </c>
      <c r="J2" s="4">
        <v>3</v>
      </c>
      <c r="K2" s="4" t="s">
        <v>29</v>
      </c>
      <c r="L2" s="4">
        <v>1956</v>
      </c>
      <c r="M2" s="4">
        <v>1956</v>
      </c>
      <c r="N2" s="4" t="s">
        <v>30</v>
      </c>
      <c r="O2" s="4" t="s">
        <v>31</v>
      </c>
      <c r="P2" s="4" t="s">
        <v>32</v>
      </c>
      <c r="Q2" s="4">
        <v>0</v>
      </c>
      <c r="R2" s="6">
        <v>44457</v>
      </c>
      <c r="S2" s="5">
        <v>44491</v>
      </c>
      <c r="T2" s="4" t="s">
        <v>33</v>
      </c>
      <c r="U2" s="4">
        <v>1956</v>
      </c>
      <c r="V2" s="4">
        <v>0</v>
      </c>
      <c r="W2" s="4">
        <v>0</v>
      </c>
      <c r="X2" s="4"/>
      <c r="Y2" s="4">
        <v>200290</v>
      </c>
    </row>
    <row r="3" s="4" customFormat="1" spans="1:25">
      <c r="A3" s="4">
        <v>16354219049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44487</v>
      </c>
      <c r="G3" s="5">
        <v>44488</v>
      </c>
      <c r="H3" s="4">
        <v>1</v>
      </c>
      <c r="I3" s="4">
        <v>1</v>
      </c>
      <c r="J3" s="4">
        <v>1</v>
      </c>
      <c r="K3" s="4" t="s">
        <v>29</v>
      </c>
      <c r="L3" s="4">
        <v>1230</v>
      </c>
      <c r="M3" s="4">
        <v>1230</v>
      </c>
      <c r="N3" s="4" t="s">
        <v>36</v>
      </c>
      <c r="O3" s="4" t="s">
        <v>31</v>
      </c>
      <c r="P3" s="4" t="s">
        <v>32</v>
      </c>
      <c r="Q3" s="4">
        <v>0</v>
      </c>
      <c r="R3" s="6">
        <v>44463</v>
      </c>
      <c r="S3" s="5">
        <v>44491</v>
      </c>
      <c r="T3" s="4" t="s">
        <v>33</v>
      </c>
      <c r="U3" s="4">
        <v>1230</v>
      </c>
      <c r="V3" s="4">
        <v>0</v>
      </c>
      <c r="W3" s="4">
        <v>0</v>
      </c>
      <c r="X3" s="4">
        <v>2262917</v>
      </c>
      <c r="Y3" s="4">
        <v>93002925</v>
      </c>
    </row>
    <row r="4" s="4" customFormat="1" spans="1:25">
      <c r="A4" s="4">
        <v>16393625997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44484</v>
      </c>
      <c r="G4" s="5">
        <v>44488</v>
      </c>
      <c r="H4" s="4">
        <v>1</v>
      </c>
      <c r="I4" s="4">
        <v>4</v>
      </c>
      <c r="J4" s="4">
        <v>4</v>
      </c>
      <c r="K4" s="4" t="s">
        <v>29</v>
      </c>
      <c r="L4" s="4">
        <v>5426</v>
      </c>
      <c r="M4" s="4">
        <v>5426</v>
      </c>
      <c r="N4" s="4" t="s">
        <v>39</v>
      </c>
      <c r="O4" s="4" t="s">
        <v>31</v>
      </c>
      <c r="P4" s="4" t="s">
        <v>32</v>
      </c>
      <c r="Q4" s="4">
        <v>0</v>
      </c>
      <c r="R4" s="6">
        <v>44467</v>
      </c>
      <c r="S4" s="5">
        <v>44491</v>
      </c>
      <c r="T4" s="4" t="s">
        <v>33</v>
      </c>
      <c r="U4" s="4">
        <v>5426</v>
      </c>
      <c r="V4" s="4">
        <v>0</v>
      </c>
      <c r="W4" s="4">
        <v>0</v>
      </c>
      <c r="X4" s="4">
        <v>2267593</v>
      </c>
      <c r="Y4" s="4">
        <v>21834370</v>
      </c>
    </row>
    <row r="5" s="4" customFormat="1" spans="1:25">
      <c r="A5" s="4">
        <v>16550132832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44484</v>
      </c>
      <c r="G5" s="5">
        <v>44488</v>
      </c>
      <c r="H5" s="4">
        <v>1</v>
      </c>
      <c r="I5" s="4">
        <v>4</v>
      </c>
      <c r="J5" s="4">
        <v>4</v>
      </c>
      <c r="K5" s="4" t="s">
        <v>29</v>
      </c>
      <c r="L5" s="4">
        <v>3736</v>
      </c>
      <c r="M5" s="4">
        <v>3736</v>
      </c>
      <c r="N5" s="4" t="s">
        <v>42</v>
      </c>
      <c r="O5" s="4" t="s">
        <v>31</v>
      </c>
      <c r="P5" s="4" t="s">
        <v>32</v>
      </c>
      <c r="Q5" s="4">
        <v>0</v>
      </c>
      <c r="R5" s="6">
        <v>44484</v>
      </c>
      <c r="S5" s="5">
        <v>44491</v>
      </c>
      <c r="T5" s="4" t="s">
        <v>33</v>
      </c>
      <c r="U5" s="4">
        <v>3736</v>
      </c>
      <c r="V5" s="4">
        <v>0</v>
      </c>
      <c r="W5" s="4">
        <v>0</v>
      </c>
      <c r="X5" s="4"/>
      <c r="Y5" s="4">
        <v>83376062</v>
      </c>
    </row>
    <row r="6" s="4" customFormat="1" spans="1:25">
      <c r="A6" s="4">
        <v>16550795804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44487</v>
      </c>
      <c r="G6" s="5">
        <v>44488</v>
      </c>
      <c r="H6" s="4">
        <v>1</v>
      </c>
      <c r="I6" s="4">
        <v>1</v>
      </c>
      <c r="J6" s="4">
        <v>1</v>
      </c>
      <c r="K6" s="4" t="s">
        <v>29</v>
      </c>
      <c r="L6" s="4">
        <v>1015</v>
      </c>
      <c r="M6" s="4">
        <v>1015</v>
      </c>
      <c r="N6" s="4" t="s">
        <v>45</v>
      </c>
      <c r="O6" s="4" t="s">
        <v>31</v>
      </c>
      <c r="P6" s="4" t="s">
        <v>32</v>
      </c>
      <c r="Q6" s="4">
        <v>0</v>
      </c>
      <c r="R6" s="6">
        <v>44484</v>
      </c>
      <c r="S6" s="5">
        <v>44491</v>
      </c>
      <c r="T6" s="4" t="s">
        <v>33</v>
      </c>
      <c r="U6" s="4">
        <v>1015</v>
      </c>
      <c r="V6" s="4">
        <v>0</v>
      </c>
      <c r="W6" s="4">
        <v>0</v>
      </c>
      <c r="X6" s="4"/>
      <c r="Y6" s="4">
        <v>83439958</v>
      </c>
    </row>
    <row r="7" s="4" customFormat="1" spans="1:25">
      <c r="A7" s="4">
        <v>16559136722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44486</v>
      </c>
      <c r="G7" s="5">
        <v>44488</v>
      </c>
      <c r="H7" s="4">
        <v>1</v>
      </c>
      <c r="I7" s="4">
        <v>2</v>
      </c>
      <c r="J7" s="4">
        <v>2</v>
      </c>
      <c r="K7" s="4" t="s">
        <v>29</v>
      </c>
      <c r="L7" s="4">
        <v>920</v>
      </c>
      <c r="M7" s="4">
        <v>920</v>
      </c>
      <c r="N7" s="4" t="s">
        <v>48</v>
      </c>
      <c r="O7" s="4" t="s">
        <v>31</v>
      </c>
      <c r="P7" s="4" t="s">
        <v>32</v>
      </c>
      <c r="Q7" s="4">
        <v>0</v>
      </c>
      <c r="R7" s="6">
        <v>44484</v>
      </c>
      <c r="S7" s="5">
        <v>44491</v>
      </c>
      <c r="T7" s="4" t="s">
        <v>33</v>
      </c>
      <c r="U7" s="4">
        <v>920</v>
      </c>
      <c r="V7" s="4">
        <v>0</v>
      </c>
      <c r="W7" s="4">
        <v>0</v>
      </c>
      <c r="X7" s="4">
        <v>2277989</v>
      </c>
      <c r="Y7" s="4">
        <v>83573858</v>
      </c>
    </row>
    <row r="8" s="4" customFormat="1" spans="1:25">
      <c r="A8" s="4">
        <v>16561372745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44485</v>
      </c>
      <c r="G8" s="5">
        <v>44488</v>
      </c>
      <c r="H8" s="4">
        <v>1</v>
      </c>
      <c r="I8" s="4">
        <v>3</v>
      </c>
      <c r="J8" s="4">
        <v>3</v>
      </c>
      <c r="K8" s="4" t="s">
        <v>29</v>
      </c>
      <c r="L8" s="4">
        <v>1188</v>
      </c>
      <c r="M8" s="4">
        <v>1188</v>
      </c>
      <c r="N8" s="4" t="s">
        <v>51</v>
      </c>
      <c r="O8" s="4" t="s">
        <v>31</v>
      </c>
      <c r="P8" s="4" t="s">
        <v>32</v>
      </c>
      <c r="Q8" s="4">
        <v>0</v>
      </c>
      <c r="R8" s="6">
        <v>44485</v>
      </c>
      <c r="S8" s="5">
        <v>44491</v>
      </c>
      <c r="T8" s="4" t="s">
        <v>33</v>
      </c>
      <c r="U8" s="4">
        <v>1188</v>
      </c>
      <c r="V8" s="4">
        <v>0</v>
      </c>
      <c r="W8" s="4">
        <v>0</v>
      </c>
      <c r="X8" s="4">
        <v>2278279</v>
      </c>
      <c r="Y8" s="4" t="s">
        <v>52</v>
      </c>
    </row>
    <row r="9" s="4" customFormat="1" spans="1:23">
      <c r="A9" s="4">
        <v>16562996665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44487</v>
      </c>
      <c r="G9" s="5">
        <v>44488</v>
      </c>
      <c r="H9" s="4">
        <v>1</v>
      </c>
      <c r="I9" s="4">
        <v>1</v>
      </c>
      <c r="J9" s="4">
        <v>1</v>
      </c>
      <c r="K9" s="4" t="s">
        <v>29</v>
      </c>
      <c r="L9" s="4">
        <v>397</v>
      </c>
      <c r="M9" s="4">
        <v>397</v>
      </c>
      <c r="N9" s="4" t="s">
        <v>55</v>
      </c>
      <c r="O9" s="4" t="s">
        <v>31</v>
      </c>
      <c r="P9" s="4" t="s">
        <v>32</v>
      </c>
      <c r="Q9" s="4">
        <v>0</v>
      </c>
      <c r="R9" s="6">
        <v>44485</v>
      </c>
      <c r="S9" s="5">
        <v>44491</v>
      </c>
      <c r="T9" s="4" t="s">
        <v>33</v>
      </c>
      <c r="U9" s="4">
        <v>397</v>
      </c>
      <c r="V9" s="4">
        <v>0</v>
      </c>
      <c r="W9" s="4">
        <v>0</v>
      </c>
    </row>
    <row r="10" s="4" customFormat="1" spans="1:25">
      <c r="A10" s="4">
        <v>16561372745</v>
      </c>
      <c r="B10" s="4" t="s">
        <v>25</v>
      </c>
      <c r="C10" s="4" t="s">
        <v>56</v>
      </c>
      <c r="D10" s="4" t="s">
        <v>49</v>
      </c>
      <c r="E10" s="4" t="s">
        <v>50</v>
      </c>
      <c r="F10" s="5">
        <v>44485</v>
      </c>
      <c r="G10" s="5">
        <v>44488</v>
      </c>
      <c r="H10" s="4">
        <v>1</v>
      </c>
      <c r="I10" s="4">
        <v>3</v>
      </c>
      <c r="J10" s="4">
        <v>3</v>
      </c>
      <c r="K10" s="4" t="s">
        <v>29</v>
      </c>
      <c r="L10" s="4">
        <v>-1188</v>
      </c>
      <c r="M10" s="4">
        <v>-1188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44485</v>
      </c>
      <c r="S10" s="5">
        <v>44491</v>
      </c>
      <c r="T10" s="4" t="s">
        <v>33</v>
      </c>
      <c r="U10" s="4">
        <v>-1188</v>
      </c>
      <c r="V10" s="4">
        <v>0</v>
      </c>
      <c r="W10" s="4">
        <v>0</v>
      </c>
      <c r="X10" s="4">
        <v>2278279</v>
      </c>
      <c r="Y10" s="4" t="s">
        <v>52</v>
      </c>
    </row>
    <row r="11" s="4" customFormat="1" spans="1:25">
      <c r="A11" s="4">
        <v>16573700893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44486</v>
      </c>
      <c r="G11" s="5">
        <v>44488</v>
      </c>
      <c r="H11" s="4">
        <v>1</v>
      </c>
      <c r="I11" s="4">
        <v>2</v>
      </c>
      <c r="J11" s="4">
        <v>2</v>
      </c>
      <c r="K11" s="4" t="s">
        <v>29</v>
      </c>
      <c r="L11" s="4">
        <v>1656</v>
      </c>
      <c r="M11" s="4">
        <v>1656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44485</v>
      </c>
      <c r="S11" s="5">
        <v>44491</v>
      </c>
      <c r="T11" s="4" t="s">
        <v>33</v>
      </c>
      <c r="U11" s="4">
        <v>1656</v>
      </c>
      <c r="V11" s="4">
        <v>0</v>
      </c>
      <c r="W11" s="4">
        <v>0</v>
      </c>
      <c r="X11" s="4"/>
      <c r="Y11" s="4">
        <v>84577614</v>
      </c>
    </row>
    <row r="12" s="4" customFormat="1" spans="1:25">
      <c r="A12" s="4">
        <v>16575229308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44486</v>
      </c>
      <c r="G12" s="5">
        <v>44488</v>
      </c>
      <c r="H12" s="4">
        <v>1</v>
      </c>
      <c r="I12" s="4">
        <v>2</v>
      </c>
      <c r="J12" s="4">
        <v>2</v>
      </c>
      <c r="K12" s="4" t="s">
        <v>29</v>
      </c>
      <c r="L12" s="4">
        <v>3042</v>
      </c>
      <c r="M12" s="4">
        <v>3042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44486</v>
      </c>
      <c r="S12" s="5">
        <v>44491</v>
      </c>
      <c r="T12" s="4" t="s">
        <v>33</v>
      </c>
      <c r="U12" s="4">
        <v>3042</v>
      </c>
      <c r="V12" s="4">
        <v>0</v>
      </c>
      <c r="W12" s="4">
        <v>0</v>
      </c>
      <c r="X12" s="4">
        <v>2279045</v>
      </c>
      <c r="Y12" s="4">
        <v>84962309</v>
      </c>
    </row>
    <row r="13" s="4" customFormat="1" spans="1:25">
      <c r="A13" s="4">
        <v>16583262183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44487</v>
      </c>
      <c r="G13" s="5">
        <v>44488</v>
      </c>
      <c r="H13" s="4">
        <v>1</v>
      </c>
      <c r="I13" s="4">
        <v>1</v>
      </c>
      <c r="J13" s="4">
        <v>1</v>
      </c>
      <c r="K13" s="4" t="s">
        <v>29</v>
      </c>
      <c r="L13" s="4">
        <v>555</v>
      </c>
      <c r="M13" s="4">
        <v>555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44486</v>
      </c>
      <c r="S13" s="5">
        <v>44491</v>
      </c>
      <c r="T13" s="4" t="s">
        <v>33</v>
      </c>
      <c r="U13" s="4">
        <v>555</v>
      </c>
      <c r="V13" s="4">
        <v>0</v>
      </c>
      <c r="W13" s="4">
        <v>0</v>
      </c>
      <c r="X13" s="4"/>
      <c r="Y13" s="4">
        <v>85082476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C29" sqref="C29"/>
    </sheetView>
  </sheetViews>
  <sheetFormatPr defaultColWidth="9" defaultRowHeight="13.5"/>
  <cols>
    <col min="1" max="1" width="12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4">
        <v>16310115410</v>
      </c>
      <c r="B2" s="5">
        <v>44485</v>
      </c>
      <c r="C2" s="5">
        <v>44488</v>
      </c>
      <c r="D2" s="4">
        <v>1956</v>
      </c>
      <c r="E2" s="4" t="str">
        <f>VLOOKUP(A2,HOP!A:L,12,0)</f>
        <v>1956.00</v>
      </c>
      <c r="F2" s="4" t="str">
        <f>VLOOKUP(A2,HOP!A:C,3,0)</f>
        <v>2257523</v>
      </c>
      <c r="G2" s="4">
        <f>D2-E2</f>
        <v>0</v>
      </c>
      <c r="H2" s="4" t="str">
        <f>$H$1&amp;F2</f>
        <v>，2257523</v>
      </c>
      <c r="I2" s="4" t="str">
        <f>VLOOKUP(A2,HOP!A:T,20,0)</f>
        <v>直连</v>
      </c>
    </row>
    <row r="3" s="4" customFormat="1" spans="1:9">
      <c r="A3" s="4">
        <v>16354219049</v>
      </c>
      <c r="B3" s="5">
        <v>44487</v>
      </c>
      <c r="C3" s="5">
        <v>44488</v>
      </c>
      <c r="D3" s="4">
        <v>1230</v>
      </c>
      <c r="E3" s="4" t="str">
        <f>VLOOKUP(A3,HOP!A:L,12,0)</f>
        <v>1230.00</v>
      </c>
      <c r="F3" s="4" t="str">
        <f>VLOOKUP(A3,HOP!A:C,3,0)</f>
        <v>2262917</v>
      </c>
      <c r="G3" s="4">
        <f t="shared" ref="G3:G13" si="0">D3-E3</f>
        <v>0</v>
      </c>
      <c r="H3" s="4" t="str">
        <f t="shared" ref="H3:H13" si="1">$H$1&amp;F3</f>
        <v>，2262917</v>
      </c>
      <c r="I3" s="4" t="str">
        <f>VLOOKUP(A3,HOP!A:T,20,0)</f>
        <v>直连</v>
      </c>
    </row>
    <row r="4" s="4" customFormat="1" spans="1:9">
      <c r="A4" s="4">
        <v>16393625997</v>
      </c>
      <c r="B4" s="5">
        <v>44484</v>
      </c>
      <c r="C4" s="5">
        <v>44488</v>
      </c>
      <c r="D4" s="4">
        <v>5426</v>
      </c>
      <c r="E4" s="4" t="str">
        <f>VLOOKUP(A4,HOP!A:L,12,0)</f>
        <v>5426.00</v>
      </c>
      <c r="F4" s="4" t="str">
        <f>VLOOKUP(A4,HOP!A:C,3,0)</f>
        <v>2267593</v>
      </c>
      <c r="G4" s="4">
        <f t="shared" si="0"/>
        <v>0</v>
      </c>
      <c r="H4" s="4" t="str">
        <f t="shared" si="1"/>
        <v>，2267593</v>
      </c>
      <c r="I4" s="4" t="str">
        <f>VLOOKUP(A4,HOP!A:T,20,0)</f>
        <v>直连</v>
      </c>
    </row>
    <row r="5" s="4" customFormat="1" spans="1:9">
      <c r="A5" s="4">
        <v>16550132832</v>
      </c>
      <c r="B5" s="5">
        <v>44484</v>
      </c>
      <c r="C5" s="5">
        <v>44488</v>
      </c>
      <c r="D5" s="4">
        <v>3736</v>
      </c>
      <c r="E5" s="4" t="str">
        <f>VLOOKUP(A5,HOP!A:L,12,0)</f>
        <v>3736.00</v>
      </c>
      <c r="F5" s="4" t="str">
        <f>VLOOKUP(A5,HOP!A:C,3,0)</f>
        <v>2277755</v>
      </c>
      <c r="G5" s="4">
        <f t="shared" si="0"/>
        <v>0</v>
      </c>
      <c r="H5" s="4" t="str">
        <f t="shared" si="1"/>
        <v>，2277755</v>
      </c>
      <c r="I5" s="4" t="str">
        <f>VLOOKUP(A5,HOP!A:T,20,0)</f>
        <v>直连</v>
      </c>
    </row>
    <row r="6" s="4" customFormat="1" spans="1:9">
      <c r="A6" s="4">
        <v>16550795804</v>
      </c>
      <c r="B6" s="5">
        <v>44487</v>
      </c>
      <c r="C6" s="5">
        <v>44488</v>
      </c>
      <c r="D6" s="4">
        <v>1015</v>
      </c>
      <c r="E6" s="4" t="str">
        <f>VLOOKUP(A6,HOP!A:L,12,0)</f>
        <v>1015.00</v>
      </c>
      <c r="F6" s="4" t="str">
        <f>VLOOKUP(A6,HOP!A:C,3,0)</f>
        <v>2277826</v>
      </c>
      <c r="G6" s="4">
        <f t="shared" si="0"/>
        <v>0</v>
      </c>
      <c r="H6" s="4" t="str">
        <f t="shared" si="1"/>
        <v>，2277826</v>
      </c>
      <c r="I6" s="4" t="str">
        <f>VLOOKUP(A6,HOP!A:T,20,0)</f>
        <v>直连</v>
      </c>
    </row>
    <row r="7" s="4" customFormat="1" spans="1:9">
      <c r="A7" s="4">
        <v>16559136722</v>
      </c>
      <c r="B7" s="5">
        <v>44486</v>
      </c>
      <c r="C7" s="5">
        <v>44488</v>
      </c>
      <c r="D7" s="4">
        <v>920</v>
      </c>
      <c r="E7" s="4" t="str">
        <f>VLOOKUP(A7,HOP!A:L,12,0)</f>
        <v>920.00</v>
      </c>
      <c r="F7" s="4" t="str">
        <f>VLOOKUP(A7,HOP!A:C,3,0)</f>
        <v>2277989</v>
      </c>
      <c r="G7" s="4">
        <f t="shared" si="0"/>
        <v>0</v>
      </c>
      <c r="H7" s="4" t="str">
        <f t="shared" si="1"/>
        <v>，2277989</v>
      </c>
      <c r="I7" s="4" t="str">
        <f>VLOOKUP(A7,HOP!A:T,20,0)</f>
        <v>直连</v>
      </c>
    </row>
    <row r="8" s="4" customFormat="1" hidden="1" spans="1:9">
      <c r="A8" s="4">
        <v>16561372745</v>
      </c>
      <c r="B8" s="5">
        <v>44485</v>
      </c>
      <c r="C8" s="5">
        <v>44488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16562996665</v>
      </c>
      <c r="B9" s="5">
        <v>44487</v>
      </c>
      <c r="C9" s="5">
        <v>44488</v>
      </c>
      <c r="D9" s="4">
        <v>397</v>
      </c>
      <c r="E9" s="4" t="str">
        <f>VLOOKUP(A9,HOP!A:L,12,0)</f>
        <v>397.00</v>
      </c>
      <c r="F9" s="4" t="str">
        <f>VLOOKUP(A9,HOP!A:C,3,0)</f>
        <v>2278510</v>
      </c>
      <c r="G9" s="4">
        <f t="shared" si="0"/>
        <v>0</v>
      </c>
      <c r="H9" s="4" t="str">
        <f t="shared" si="1"/>
        <v>，2278510</v>
      </c>
      <c r="I9" s="4" t="str">
        <f>VLOOKUP(A9,HOP!A:T,20,0)</f>
        <v>直连</v>
      </c>
    </row>
    <row r="10" s="4" customFormat="1" spans="1:9">
      <c r="A10" s="4">
        <v>16573700893</v>
      </c>
      <c r="B10" s="5">
        <v>44486</v>
      </c>
      <c r="C10" s="5">
        <v>44488</v>
      </c>
      <c r="D10" s="4">
        <v>1656</v>
      </c>
      <c r="E10" s="4" t="str">
        <f>VLOOKUP(A10,HOP!A:L,12,0)</f>
        <v>1656.00</v>
      </c>
      <c r="F10" s="4" t="str">
        <f>VLOOKUP(A10,HOP!A:C,3,0)</f>
        <v>2278837</v>
      </c>
      <c r="G10" s="4">
        <f>D10-E10</f>
        <v>0</v>
      </c>
      <c r="H10" s="4" t="str">
        <f>$H$1&amp;F10</f>
        <v>，2278837</v>
      </c>
      <c r="I10" s="4" t="str">
        <f>VLOOKUP(A10,HOP!A:T,20,0)</f>
        <v>直连</v>
      </c>
    </row>
    <row r="11" s="4" customFormat="1" spans="1:9">
      <c r="A11" s="4">
        <v>16575229308</v>
      </c>
      <c r="B11" s="5">
        <v>44486</v>
      </c>
      <c r="C11" s="5">
        <v>44488</v>
      </c>
      <c r="D11" s="4">
        <v>3042</v>
      </c>
      <c r="E11" s="4" t="str">
        <f>VLOOKUP(A11,HOP!A:L,12,0)</f>
        <v>3042.00</v>
      </c>
      <c r="F11" s="4" t="str">
        <f>VLOOKUP(A11,HOP!A:C,3,0)</f>
        <v>2279045</v>
      </c>
      <c r="G11" s="4">
        <f>D11-E11</f>
        <v>0</v>
      </c>
      <c r="H11" s="4" t="str">
        <f>$H$1&amp;F11</f>
        <v>，2279045</v>
      </c>
      <c r="I11" s="4" t="str">
        <f>VLOOKUP(A11,HOP!A:T,20,0)</f>
        <v>直连</v>
      </c>
    </row>
    <row r="12" s="4" customFormat="1" spans="1:9">
      <c r="A12" s="4">
        <v>16583262183</v>
      </c>
      <c r="B12" s="5">
        <v>44487</v>
      </c>
      <c r="C12" s="5">
        <v>44488</v>
      </c>
      <c r="D12" s="4">
        <v>555</v>
      </c>
      <c r="E12" s="4" t="str">
        <f>VLOOKUP(A12,HOP!A:L,12,0)</f>
        <v>555.00</v>
      </c>
      <c r="F12" s="4" t="str">
        <f>VLOOKUP(A12,HOP!A:C,3,0)</f>
        <v>2279262</v>
      </c>
      <c r="G12" s="4">
        <f>D12-E12</f>
        <v>0</v>
      </c>
      <c r="H12" s="4" t="str">
        <f>$H$1&amp;F12</f>
        <v>，2279262</v>
      </c>
      <c r="I12" s="4" t="str">
        <f>VLOOKUP(A12,HOP!A:T,20,0)</f>
        <v>直连</v>
      </c>
    </row>
    <row r="14" spans="4:4">
      <c r="D14" s="4">
        <f>SUM(D2:D13)</f>
        <v>19933</v>
      </c>
    </row>
    <row r="15" spans="4:4">
      <c r="D15" s="4" t="s">
        <v>67</v>
      </c>
    </row>
    <row r="17" spans="1:1">
      <c r="A17" s="4" t="s">
        <v>68</v>
      </c>
    </row>
    <row r="18" spans="1:1">
      <c r="A18" s="4" t="s">
        <v>69</v>
      </c>
    </row>
  </sheetData>
  <autoFilter ref="A1:XFD15">
    <filterColumn colId="3">
      <filters blank="1">
        <filter val="920"/>
        <filter val="1230"/>
        <filter val="3042"/>
        <filter val="19933"/>
        <filter val="19933 HKD"/>
        <filter val="555"/>
        <filter val="1015"/>
        <filter val="1656"/>
        <filter val="1956"/>
        <filter val="3736"/>
        <filter val="5426"/>
        <filter val="3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16583262183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29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16575229308</v>
      </c>
      <c r="B3" s="1" t="s">
        <v>87</v>
      </c>
      <c r="C3" s="1" t="s">
        <v>103</v>
      </c>
      <c r="D3" s="1" t="s">
        <v>104</v>
      </c>
      <c r="E3" s="1" t="s">
        <v>105</v>
      </c>
      <c r="F3" s="1" t="s">
        <v>87</v>
      </c>
      <c r="G3" s="1" t="s">
        <v>92</v>
      </c>
      <c r="H3" s="1" t="s">
        <v>93</v>
      </c>
      <c r="I3" s="1" t="s">
        <v>106</v>
      </c>
      <c r="J3" s="1" t="s">
        <v>29</v>
      </c>
      <c r="K3" s="1" t="s">
        <v>107</v>
      </c>
      <c r="L3" s="1" t="s">
        <v>107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108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16573700893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87</v>
      </c>
      <c r="G4" s="1" t="s">
        <v>92</v>
      </c>
      <c r="H4" s="1" t="s">
        <v>93</v>
      </c>
      <c r="I4" s="1" t="s">
        <v>113</v>
      </c>
      <c r="J4" s="1" t="s">
        <v>29</v>
      </c>
      <c r="K4" s="1" t="s">
        <v>114</v>
      </c>
      <c r="L4" s="1" t="s">
        <v>114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115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16562996665</v>
      </c>
      <c r="B5" s="1" t="s">
        <v>109</v>
      </c>
      <c r="C5" s="1" t="s">
        <v>116</v>
      </c>
      <c r="D5" s="1" t="s">
        <v>117</v>
      </c>
      <c r="E5" s="1" t="s">
        <v>118</v>
      </c>
      <c r="F5" s="1" t="s">
        <v>91</v>
      </c>
      <c r="G5" s="1" t="s">
        <v>92</v>
      </c>
      <c r="H5" s="1" t="s">
        <v>93</v>
      </c>
      <c r="I5" s="1" t="s">
        <v>119</v>
      </c>
      <c r="J5" s="1" t="s">
        <v>29</v>
      </c>
      <c r="K5" s="1" t="s">
        <v>120</v>
      </c>
      <c r="L5" s="1" t="s">
        <v>120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121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16559136722</v>
      </c>
      <c r="B6" s="1" t="s">
        <v>122</v>
      </c>
      <c r="C6" s="1" t="s">
        <v>123</v>
      </c>
      <c r="D6" s="1" t="s">
        <v>124</v>
      </c>
      <c r="E6" s="1" t="s">
        <v>125</v>
      </c>
      <c r="F6" s="1" t="s">
        <v>87</v>
      </c>
      <c r="G6" s="1" t="s">
        <v>92</v>
      </c>
      <c r="H6" s="1" t="s">
        <v>93</v>
      </c>
      <c r="I6" s="1" t="s">
        <v>126</v>
      </c>
      <c r="J6" s="1" t="s">
        <v>29</v>
      </c>
      <c r="K6" s="1" t="s">
        <v>127</v>
      </c>
      <c r="L6" s="1" t="s">
        <v>127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128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16550795804</v>
      </c>
      <c r="B7" s="1" t="s">
        <v>122</v>
      </c>
      <c r="C7" s="1" t="s">
        <v>129</v>
      </c>
      <c r="D7" s="1" t="s">
        <v>130</v>
      </c>
      <c r="E7" s="1" t="s">
        <v>131</v>
      </c>
      <c r="F7" s="1" t="s">
        <v>91</v>
      </c>
      <c r="G7" s="1" t="s">
        <v>92</v>
      </c>
      <c r="H7" s="1" t="s">
        <v>93</v>
      </c>
      <c r="I7" s="1" t="s">
        <v>132</v>
      </c>
      <c r="J7" s="1" t="s">
        <v>29</v>
      </c>
      <c r="K7" s="1" t="s">
        <v>133</v>
      </c>
      <c r="L7" s="1" t="s">
        <v>133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134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16550132832</v>
      </c>
      <c r="B8" s="1" t="s">
        <v>122</v>
      </c>
      <c r="C8" s="1" t="s">
        <v>135</v>
      </c>
      <c r="D8" s="1" t="s">
        <v>136</v>
      </c>
      <c r="E8" s="1" t="s">
        <v>137</v>
      </c>
      <c r="F8" s="1" t="s">
        <v>122</v>
      </c>
      <c r="G8" s="1" t="s">
        <v>92</v>
      </c>
      <c r="H8" s="1" t="s">
        <v>93</v>
      </c>
      <c r="I8" s="1" t="s">
        <v>138</v>
      </c>
      <c r="J8" s="1" t="s">
        <v>29</v>
      </c>
      <c r="K8" s="1" t="s">
        <v>139</v>
      </c>
      <c r="L8" s="1" t="s">
        <v>139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140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16393625997</v>
      </c>
      <c r="B9" s="1" t="s">
        <v>141</v>
      </c>
      <c r="C9" s="1" t="s">
        <v>142</v>
      </c>
      <c r="D9" s="1" t="s">
        <v>143</v>
      </c>
      <c r="E9" s="1" t="s">
        <v>144</v>
      </c>
      <c r="F9" s="1" t="s">
        <v>122</v>
      </c>
      <c r="G9" s="1" t="s">
        <v>92</v>
      </c>
      <c r="H9" s="1" t="s">
        <v>93</v>
      </c>
      <c r="I9" s="1" t="s">
        <v>145</v>
      </c>
      <c r="J9" s="1" t="s">
        <v>29</v>
      </c>
      <c r="K9" s="1" t="s">
        <v>146</v>
      </c>
      <c r="L9" s="1" t="s">
        <v>146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147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16354219049</v>
      </c>
      <c r="B10" s="1" t="s">
        <v>148</v>
      </c>
      <c r="C10" s="1" t="s">
        <v>149</v>
      </c>
      <c r="D10" s="1" t="s">
        <v>150</v>
      </c>
      <c r="E10" s="1" t="s">
        <v>151</v>
      </c>
      <c r="F10" s="1" t="s">
        <v>91</v>
      </c>
      <c r="G10" s="1" t="s">
        <v>92</v>
      </c>
      <c r="H10" s="1" t="s">
        <v>93</v>
      </c>
      <c r="I10" s="1" t="s">
        <v>152</v>
      </c>
      <c r="J10" s="1" t="s">
        <v>29</v>
      </c>
      <c r="K10" s="1" t="s">
        <v>153</v>
      </c>
      <c r="L10" s="1" t="s">
        <v>153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154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16310115410</v>
      </c>
      <c r="B11" s="1" t="s">
        <v>155</v>
      </c>
      <c r="C11" s="1" t="s">
        <v>156</v>
      </c>
      <c r="D11" s="1" t="s">
        <v>157</v>
      </c>
      <c r="E11" s="1" t="s">
        <v>158</v>
      </c>
      <c r="F11" s="1" t="s">
        <v>109</v>
      </c>
      <c r="G11" s="1" t="s">
        <v>92</v>
      </c>
      <c r="H11" s="1" t="s">
        <v>93</v>
      </c>
      <c r="I11" s="1" t="s">
        <v>159</v>
      </c>
      <c r="J11" s="1" t="s">
        <v>29</v>
      </c>
      <c r="K11" s="1" t="s">
        <v>160</v>
      </c>
      <c r="L11" s="1" t="s">
        <v>160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161</v>
      </c>
      <c r="R11" s="1" t="s">
        <v>100</v>
      </c>
      <c r="S11" s="1" t="s">
        <v>101</v>
      </c>
      <c r="T11" s="1" t="s">
        <v>102</v>
      </c>
    </row>
    <row r="12" s="1" customFormat="1" spans="1:20">
      <c r="A12" s="3">
        <v>16164040053</v>
      </c>
      <c r="B12" s="1" t="s">
        <v>162</v>
      </c>
      <c r="C12" s="1" t="s">
        <v>163</v>
      </c>
      <c r="D12" s="1" t="s">
        <v>164</v>
      </c>
      <c r="E12" s="1" t="s">
        <v>165</v>
      </c>
      <c r="F12" s="1" t="s">
        <v>91</v>
      </c>
      <c r="G12" s="1" t="s">
        <v>92</v>
      </c>
      <c r="H12" s="1" t="s">
        <v>93</v>
      </c>
      <c r="I12" s="1" t="s">
        <v>166</v>
      </c>
      <c r="J12" s="1" t="s">
        <v>29</v>
      </c>
      <c r="K12" s="1" t="s">
        <v>167</v>
      </c>
      <c r="L12" s="1" t="s">
        <v>167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168</v>
      </c>
      <c r="R12" s="1" t="s">
        <v>100</v>
      </c>
      <c r="S12" s="1" t="s">
        <v>101</v>
      </c>
      <c r="T12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2021-10-22T02:39:48Z</dcterms:created>
  <dcterms:modified xsi:type="dcterms:W3CDTF">2021-10-22T02:44:54Z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D5861DB9BA5444899A267336A98D826D</vt:lpwstr>
  </property>
  <property fmtid="{D5CDD505-2E9C-101B-9397-08002B2CF9AE}" pid="3" name="KSOProductBuildVer">
    <vt:lpwstr>2052-11.1.0.10938</vt:lpwstr>
  </property>
</Properties>
</file>